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olleyball\Turniere\Alpen-Trophy\adult + pro\"/>
    </mc:Choice>
  </mc:AlternateContent>
  <bookViews>
    <workbookView xWindow="720" yWindow="525" windowWidth="18315" windowHeight="11505" activeTab="4"/>
  </bookViews>
  <sheets>
    <sheet name="Spielplan Adult " sheetId="8" r:id="rId1"/>
    <sheet name="Kreuztabelle" sheetId="11" r:id="rId2"/>
    <sheet name="Ergebnisliste Adult" sheetId="7" r:id="rId3"/>
    <sheet name="Spielplan Pro" sheetId="9" r:id="rId4"/>
    <sheet name="Arbeitseinsatz" sheetId="10" r:id="rId5"/>
  </sheets>
  <calcPr calcId="171027"/>
</workbook>
</file>

<file path=xl/calcChain.xml><?xml version="1.0" encoding="utf-8"?>
<calcChain xmlns="http://schemas.openxmlformats.org/spreadsheetml/2006/main">
  <c r="I16" i="9" l="1"/>
  <c r="D21" i="11" l="1"/>
  <c r="B21" i="11"/>
  <c r="M16" i="11"/>
  <c r="N16" i="11" l="1"/>
  <c r="P16" i="11"/>
  <c r="G31" i="11"/>
  <c r="E31" i="11"/>
  <c r="D31" i="11"/>
  <c r="B31" i="11"/>
  <c r="G26" i="11"/>
  <c r="E26" i="11"/>
  <c r="K16" i="11" l="1"/>
  <c r="S11" i="11"/>
  <c r="Q11" i="11"/>
  <c r="P11" i="11"/>
  <c r="N11" i="11"/>
  <c r="S6" i="11"/>
  <c r="Q6" i="11"/>
  <c r="M6" i="11"/>
  <c r="K6" i="11"/>
  <c r="U24" i="11" l="1"/>
  <c r="U19" i="11"/>
  <c r="U14" i="11"/>
  <c r="U9" i="11"/>
  <c r="U4" i="11"/>
  <c r="X22" i="11"/>
  <c r="W31" i="11"/>
  <c r="U31" i="11"/>
  <c r="W30" i="11"/>
  <c r="U30" i="11"/>
  <c r="W29" i="11"/>
  <c r="U29" i="11"/>
  <c r="W28" i="11"/>
  <c r="U28" i="11"/>
  <c r="U26" i="11"/>
  <c r="W25" i="11"/>
  <c r="U25" i="11"/>
  <c r="W24" i="11"/>
  <c r="W23" i="11"/>
  <c r="U23" i="11"/>
  <c r="W20" i="11"/>
  <c r="U20" i="11"/>
  <c r="W19" i="11"/>
  <c r="W18" i="11"/>
  <c r="U18" i="11"/>
  <c r="D14" i="11"/>
  <c r="D15" i="11"/>
  <c r="D13" i="11"/>
  <c r="W13" i="11" s="1"/>
  <c r="D12" i="11"/>
  <c r="B14" i="11"/>
  <c r="B15" i="11"/>
  <c r="B16" i="11"/>
  <c r="U16" i="11" s="1"/>
  <c r="B13" i="11"/>
  <c r="U13" i="11" s="1"/>
  <c r="B12" i="11"/>
  <c r="U12" i="11" s="1"/>
  <c r="X12" i="11" s="1"/>
  <c r="W15" i="11"/>
  <c r="U15" i="11"/>
  <c r="W9" i="11"/>
  <c r="W10" i="11"/>
  <c r="W11" i="11"/>
  <c r="W8" i="11"/>
  <c r="U10" i="11"/>
  <c r="U8" i="11"/>
  <c r="U3" i="11"/>
  <c r="W3" i="11"/>
  <c r="W4" i="11"/>
  <c r="U5" i="11"/>
  <c r="W5" i="11"/>
  <c r="W27" i="11"/>
  <c r="U27" i="11"/>
  <c r="X27" i="11" s="1"/>
  <c r="W22" i="11"/>
  <c r="U22" i="11"/>
  <c r="W17" i="11"/>
  <c r="U17" i="11"/>
  <c r="W12" i="11"/>
  <c r="W7" i="11"/>
  <c r="U7" i="11"/>
  <c r="W2" i="11"/>
  <c r="U2" i="11"/>
  <c r="J29" i="11"/>
  <c r="J30" i="11"/>
  <c r="J31" i="11"/>
  <c r="J28" i="11"/>
  <c r="J27" i="11"/>
  <c r="H29" i="11"/>
  <c r="H30" i="11"/>
  <c r="H31" i="11"/>
  <c r="H28" i="11"/>
  <c r="H27" i="11"/>
  <c r="S16" i="11"/>
  <c r="Q16" i="11"/>
  <c r="G14" i="11"/>
  <c r="G15" i="11"/>
  <c r="G13" i="11"/>
  <c r="G12" i="11"/>
  <c r="E14" i="11"/>
  <c r="E15" i="11"/>
  <c r="E16" i="11"/>
  <c r="E13" i="11"/>
  <c r="E12" i="11"/>
  <c r="M24" i="11"/>
  <c r="M25" i="11"/>
  <c r="M26" i="11"/>
  <c r="M23" i="11"/>
  <c r="M22" i="11"/>
  <c r="K24" i="11"/>
  <c r="K25" i="11"/>
  <c r="K26" i="11"/>
  <c r="K23" i="11"/>
  <c r="K22" i="11"/>
  <c r="P21" i="11"/>
  <c r="N21" i="11"/>
  <c r="G19" i="11"/>
  <c r="G20" i="11"/>
  <c r="G21" i="11"/>
  <c r="G18" i="11"/>
  <c r="G17" i="11"/>
  <c r="E19" i="11"/>
  <c r="E20" i="11"/>
  <c r="E21" i="11"/>
  <c r="E18" i="11"/>
  <c r="E17" i="11"/>
  <c r="M11" i="11"/>
  <c r="K11" i="11"/>
  <c r="D24" i="11"/>
  <c r="D25" i="11"/>
  <c r="D26" i="11"/>
  <c r="D23" i="11"/>
  <c r="D22" i="11"/>
  <c r="B24" i="11"/>
  <c r="B25" i="11"/>
  <c r="B26" i="11"/>
  <c r="B23" i="11"/>
  <c r="B22" i="11"/>
  <c r="P6" i="11"/>
  <c r="N6" i="11"/>
  <c r="S19" i="11"/>
  <c r="S20" i="11"/>
  <c r="S21" i="11"/>
  <c r="S18" i="11"/>
  <c r="S17" i="11"/>
  <c r="Q19" i="11"/>
  <c r="Q20" i="11"/>
  <c r="Q21" i="11"/>
  <c r="Q18" i="11"/>
  <c r="Q17" i="11"/>
  <c r="S26" i="11"/>
  <c r="Q26" i="11"/>
  <c r="M31" i="11"/>
  <c r="K31" i="11"/>
  <c r="E6" i="11"/>
  <c r="D11" i="11" s="1"/>
  <c r="D10" i="11"/>
  <c r="D9" i="11"/>
  <c r="D8" i="11"/>
  <c r="D7" i="11"/>
  <c r="B11" i="11"/>
  <c r="G6" i="11"/>
  <c r="B9" i="11"/>
  <c r="B10" i="11"/>
  <c r="B8" i="11"/>
  <c r="B7" i="11"/>
  <c r="P31" i="11"/>
  <c r="N31" i="11"/>
  <c r="P29" i="11"/>
  <c r="P30" i="11"/>
  <c r="P28" i="11"/>
  <c r="P27" i="11"/>
  <c r="N29" i="11"/>
  <c r="N30" i="11"/>
  <c r="N28" i="11"/>
  <c r="N27" i="11"/>
  <c r="H11" i="11"/>
  <c r="U11" i="11" s="1"/>
  <c r="X11" i="11" s="1"/>
  <c r="J6" i="11"/>
  <c r="W6" i="11" s="1"/>
  <c r="H6" i="11"/>
  <c r="D16" i="11" s="1"/>
  <c r="J26" i="11"/>
  <c r="W26" i="11" s="1"/>
  <c r="H26" i="11"/>
  <c r="J21" i="11"/>
  <c r="W21" i="11" s="1"/>
  <c r="H21" i="11"/>
  <c r="U21" i="11" s="1"/>
  <c r="J11" i="11"/>
  <c r="X31" i="11" l="1"/>
  <c r="X26" i="11"/>
  <c r="X21" i="11"/>
  <c r="X17" i="11"/>
  <c r="X7" i="11"/>
  <c r="X2" i="11"/>
  <c r="G16" i="11"/>
  <c r="W16" i="11" s="1"/>
  <c r="X16" i="11" s="1"/>
  <c r="W14" i="11"/>
  <c r="U6" i="11"/>
  <c r="X6" i="11" s="1"/>
  <c r="S10" i="8" l="1"/>
  <c r="T10" i="8"/>
  <c r="Q10" i="8"/>
  <c r="P10" i="8"/>
</calcChain>
</file>

<file path=xl/sharedStrings.xml><?xml version="1.0" encoding="utf-8"?>
<sst xmlns="http://schemas.openxmlformats.org/spreadsheetml/2006/main" count="547" uniqueCount="230">
  <si>
    <t>VBC Glaronia (CH - Nat B)</t>
  </si>
  <si>
    <t>VC Dornbirn (A, AVL II)</t>
  </si>
  <si>
    <t>B-Turnier (AVL II)</t>
  </si>
  <si>
    <t>fix</t>
  </si>
  <si>
    <t>Ti-panoramabau-Volley II (A, HLL A)</t>
  </si>
  <si>
    <t>Hypo Tirol II (A, AVL II)</t>
  </si>
  <si>
    <t>TI-panoramabau-volley I (A, AVL II)</t>
  </si>
  <si>
    <t>C-Turnier (AVL II - HLL))</t>
  </si>
  <si>
    <t>TI-CABIED SANI (A, &gt;AVL II&lt;)</t>
  </si>
  <si>
    <t>su inzing Volley (A - AVL II)</t>
  </si>
  <si>
    <t>TI-panoramabau-Volley I (A, HLL A, Ö-Cup)</t>
  </si>
  <si>
    <t>VC Mils (A - AVL II)</t>
  </si>
  <si>
    <t>3 Gewinnsätze jedes Spiel</t>
  </si>
  <si>
    <t>Mils (A-AVL II)</t>
  </si>
  <si>
    <t>VC Dornbirn (A-AVL II)</t>
  </si>
  <si>
    <t>TI-Volley 2 (A-AVL II)</t>
  </si>
  <si>
    <t>A</t>
  </si>
  <si>
    <t>SR</t>
  </si>
  <si>
    <t>40 C</t>
  </si>
  <si>
    <t>TI</t>
  </si>
  <si>
    <t>Turnierplan  Adult Alpen Trophy 16</t>
  </si>
  <si>
    <t>17. - 18.9.16</t>
  </si>
  <si>
    <t>Herren</t>
  </si>
  <si>
    <t xml:space="preserve">Hypo Tirol II </t>
  </si>
  <si>
    <t>TI HLL A1</t>
  </si>
  <si>
    <t>TI HLL A2</t>
  </si>
  <si>
    <t>               </t>
  </si>
  <si>
    <t>Mils</t>
  </si>
  <si>
    <t>Inzing</t>
  </si>
  <si>
    <t>Dornbirn</t>
  </si>
  <si>
    <t>Glarus</t>
  </si>
  <si>
    <t>TI/CabiedSani</t>
  </si>
  <si>
    <t>Inzing (A-AVL II)</t>
  </si>
  <si>
    <t>VBC Glarus (CH-Nat B)</t>
  </si>
  <si>
    <t xml:space="preserve">Spielmodus Herren </t>
  </si>
  <si>
    <t>Damen</t>
  </si>
  <si>
    <t>Spielmodus Damen</t>
  </si>
  <si>
    <t>3 Sätze jedes Spiel bis 25</t>
  </si>
  <si>
    <t>TI - Mils</t>
  </si>
  <si>
    <t>USI Halle 7 - zentrales Feld</t>
  </si>
  <si>
    <t xml:space="preserve">USI Halle 40 A - B - C </t>
  </si>
  <si>
    <t xml:space="preserve">Ti-CABIED SANI </t>
  </si>
  <si>
    <t>TI - VBC Glarus</t>
  </si>
  <si>
    <t>40 B</t>
  </si>
  <si>
    <t>40 A</t>
  </si>
  <si>
    <t>Hypo II - TI A1</t>
  </si>
  <si>
    <t>Hypo II - TI A2</t>
  </si>
  <si>
    <t>TI A1 - TI A2</t>
  </si>
  <si>
    <t>TI - A2</t>
  </si>
  <si>
    <t>TI - A1</t>
  </si>
  <si>
    <t>Hypo II</t>
  </si>
  <si>
    <t>A1</t>
  </si>
  <si>
    <t>A2</t>
  </si>
  <si>
    <t>A3</t>
  </si>
  <si>
    <t>A4</t>
  </si>
  <si>
    <t>A5</t>
  </si>
  <si>
    <t>A6</t>
  </si>
  <si>
    <t>Glarus -Dornbirn</t>
  </si>
  <si>
    <t>Mils - Dornbirn</t>
  </si>
  <si>
    <t>TI/CabiedSani - Dornbirn</t>
  </si>
  <si>
    <t>TI/CabiedSani - Glarus</t>
  </si>
  <si>
    <t>Inzing - Dornbirn</t>
  </si>
  <si>
    <t>Glarus - Inzing</t>
  </si>
  <si>
    <t>Mils - Inzing</t>
  </si>
  <si>
    <t>Mils - TI/CabiedSani</t>
  </si>
  <si>
    <t>Mils -Glarus</t>
  </si>
  <si>
    <t>TI/CabiedSani - Inzing</t>
  </si>
  <si>
    <t>TI - Inzing</t>
  </si>
  <si>
    <t>TI - Dornbirn</t>
  </si>
  <si>
    <t>TI/Cab - Dornbirn</t>
  </si>
  <si>
    <t>Samstag, 17.9.16</t>
  </si>
  <si>
    <t>TI – Mils              </t>
  </si>
  <si>
    <t>TI – TI/CabiedSani</t>
  </si>
  <si>
    <t>TI – Glarus         </t>
  </si>
  <si>
    <t>TI - TI/Cab</t>
  </si>
  <si>
    <t>VBC Glarus - Inzing</t>
  </si>
  <si>
    <t>TI/Cab - VBC Glarus</t>
  </si>
  <si>
    <t xml:space="preserve"> TI – Inzing          </t>
  </si>
  <si>
    <t>TI – Dornbirn    </t>
  </si>
  <si>
    <t xml:space="preserve"> FINALE?</t>
  </si>
  <si>
    <t>TI/Cab - Inzing</t>
  </si>
  <si>
    <t>Mils - TI/Cab</t>
  </si>
  <si>
    <t>Mils -VBC Glarus</t>
  </si>
  <si>
    <t>VBC Glarus -Dornbirn</t>
  </si>
  <si>
    <t>Finale ??</t>
  </si>
  <si>
    <t>Sonntag, 18.9.16</t>
  </si>
  <si>
    <t>Turnierplan  Pro Alpen Trophy 16</t>
  </si>
  <si>
    <t>VC Kanti Schaffhausen</t>
  </si>
  <si>
    <t>USI Halle 40</t>
  </si>
  <si>
    <t>2. SR  </t>
  </si>
  <si>
    <t>TI-Volley  -  VC Kanti Schaffhausen</t>
  </si>
  <si>
    <t>23. - 25.9.16</t>
  </si>
  <si>
    <t>Spielmodus</t>
  </si>
  <si>
    <t>Aufbau</t>
  </si>
  <si>
    <t xml:space="preserve">AVL </t>
  </si>
  <si>
    <t>Schreiber 1</t>
  </si>
  <si>
    <t>Schreiber 2</t>
  </si>
  <si>
    <t>Ballmädl 1</t>
  </si>
  <si>
    <t>Ballmädl 2</t>
  </si>
  <si>
    <t>Ballmädl 3</t>
  </si>
  <si>
    <t>Musik/Moder</t>
  </si>
  <si>
    <t>Kantine1</t>
  </si>
  <si>
    <t>Kantine 2</t>
  </si>
  <si>
    <t>Essensausgabe 1</t>
  </si>
  <si>
    <t>Essensausgabe 2</t>
  </si>
  <si>
    <t>Frühdienst</t>
  </si>
  <si>
    <t>Schlussdienst:</t>
  </si>
  <si>
    <t>Much</t>
  </si>
  <si>
    <t>AVL</t>
  </si>
  <si>
    <t>******</t>
  </si>
  <si>
    <t>Abbau</t>
  </si>
  <si>
    <t>nach dem Spiel</t>
  </si>
  <si>
    <t xml:space="preserve">Spielmodus </t>
  </si>
  <si>
    <t>Do</t>
  </si>
  <si>
    <t>HLL/C</t>
  </si>
  <si>
    <t>Astrid</t>
  </si>
  <si>
    <t>HLL B</t>
  </si>
  <si>
    <t>ja</t>
  </si>
  <si>
    <t>Nein</t>
  </si>
  <si>
    <t xml:space="preserve">Abfragen  </t>
  </si>
  <si>
    <t>Finale Ja/nein</t>
  </si>
  <si>
    <t>Sa Abendessen in Halle</t>
  </si>
  <si>
    <t>Aichner H.</t>
  </si>
  <si>
    <t>Niederm. Marco</t>
  </si>
  <si>
    <t>Feichter Sophia</t>
  </si>
  <si>
    <t>Resch Chiara</t>
  </si>
  <si>
    <t>Fleisch Melanie</t>
  </si>
  <si>
    <t>Nora Janka</t>
  </si>
  <si>
    <t>u17</t>
  </si>
  <si>
    <t xml:space="preserve">ab 17:00 </t>
  </si>
  <si>
    <t>Julia Nocker</t>
  </si>
  <si>
    <t>Resl</t>
  </si>
  <si>
    <t xml:space="preserve">Mils </t>
  </si>
  <si>
    <t>VC Dornbirn</t>
  </si>
  <si>
    <t>TI-Volley 2</t>
  </si>
  <si>
    <t>:</t>
  </si>
  <si>
    <t>Team</t>
  </si>
  <si>
    <t>Adult</t>
  </si>
  <si>
    <t>Alpen</t>
  </si>
  <si>
    <t>Trophy</t>
  </si>
  <si>
    <t>Innsbruck</t>
  </si>
  <si>
    <t>Punkte</t>
  </si>
  <si>
    <t>Satz-/Ballverhältnis</t>
  </si>
  <si>
    <t>Rang</t>
  </si>
  <si>
    <t>6.</t>
  </si>
  <si>
    <t>1.</t>
  </si>
  <si>
    <t>3.</t>
  </si>
  <si>
    <t>2.</t>
  </si>
  <si>
    <t>4.</t>
  </si>
  <si>
    <t>5.</t>
  </si>
  <si>
    <t>VBC Glaronia</t>
  </si>
  <si>
    <t>Turnierplan  Pro Alpen Trophy 17</t>
  </si>
  <si>
    <t>22. - 24.9.17</t>
  </si>
  <si>
    <t>VBC Galina (LIC)</t>
  </si>
  <si>
    <t>VC Kanti Schaffhausen (CH)</t>
  </si>
  <si>
    <t>VBC Galina  -  VC Kanti Schaffhausen</t>
  </si>
  <si>
    <t>Fr., 22.9.</t>
  </si>
  <si>
    <t>TI-Volley  -  VBC Galina</t>
  </si>
  <si>
    <t>Sa., 23.9.</t>
  </si>
  <si>
    <t>So., 24.9.</t>
  </si>
  <si>
    <t>VBC Galina</t>
  </si>
  <si>
    <t>TI-apogrossergott-volley (AUT)</t>
  </si>
  <si>
    <t>9:30 - 10:30</t>
  </si>
  <si>
    <t>10:30 - 11:30</t>
  </si>
  <si>
    <t>11:30 - 12:30</t>
  </si>
  <si>
    <t>1. SR</t>
  </si>
  <si>
    <t>TI-Volley  - VCO Münster</t>
  </si>
  <si>
    <t>VCO Münster  -  VBC Galina</t>
  </si>
  <si>
    <t>VC Kanti Schaffhausen  -  VCO Münster</t>
  </si>
  <si>
    <t>VCO Münster</t>
  </si>
  <si>
    <t>VCO Münster (D)</t>
  </si>
  <si>
    <t>De Gaetano</t>
  </si>
  <si>
    <t>Freitag, 22.9.</t>
  </si>
  <si>
    <t>Samstag 23.9.</t>
  </si>
  <si>
    <t>Sonntag 24.9.</t>
  </si>
  <si>
    <t>Galina</t>
  </si>
  <si>
    <t>DZ</t>
  </si>
  <si>
    <t>EZ</t>
  </si>
  <si>
    <t>Kanti</t>
  </si>
  <si>
    <t>Münster</t>
  </si>
  <si>
    <t>Aichner</t>
  </si>
  <si>
    <t>Edda</t>
  </si>
  <si>
    <t>19:30 / 22:00</t>
  </si>
  <si>
    <t>u15/1</t>
  </si>
  <si>
    <t>univers</t>
  </si>
  <si>
    <t>u17/3-Q</t>
  </si>
  <si>
    <t>AVL II-D</t>
  </si>
  <si>
    <t>AVL II-H</t>
  </si>
  <si>
    <t>DLLA</t>
  </si>
  <si>
    <t>u13-1/u15-2</t>
  </si>
  <si>
    <t>U11/12/13F</t>
  </si>
  <si>
    <t>DLL B</t>
  </si>
  <si>
    <t>Renne</t>
  </si>
  <si>
    <t>Pfanzelter</t>
  </si>
  <si>
    <t>Jeff</t>
  </si>
  <si>
    <t>Meusburger</t>
  </si>
  <si>
    <t>Rotter</t>
  </si>
  <si>
    <t>Kunz</t>
  </si>
  <si>
    <t>König</t>
  </si>
  <si>
    <t>Riepler</t>
  </si>
  <si>
    <t>Deflorian</t>
  </si>
  <si>
    <t>Salzgeber</t>
  </si>
  <si>
    <t>Schottenb.</t>
  </si>
  <si>
    <t>Kasseroler</t>
  </si>
  <si>
    <t>Kamali</t>
  </si>
  <si>
    <t xml:space="preserve">Clemens </t>
  </si>
  <si>
    <t>Lorenz</t>
  </si>
  <si>
    <t>Fuchs</t>
  </si>
  <si>
    <t>Löteny</t>
  </si>
  <si>
    <t>Melcher</t>
  </si>
  <si>
    <t>Paulina</t>
  </si>
  <si>
    <t>Mimi</t>
  </si>
  <si>
    <t>Elisa</t>
  </si>
  <si>
    <t>1:3</t>
  </si>
  <si>
    <t>3:1</t>
  </si>
  <si>
    <t>3:0</t>
  </si>
  <si>
    <t>0:3</t>
  </si>
  <si>
    <t xml:space="preserve">0:3 </t>
  </si>
  <si>
    <t>(-9, -13, -18)</t>
  </si>
  <si>
    <t>(-22, -15, -19)</t>
  </si>
  <si>
    <t>Nemec</t>
  </si>
  <si>
    <t>(-8, -15, -17)</t>
  </si>
  <si>
    <t>(22, 12, 15)</t>
  </si>
  <si>
    <t>(-14, 14, 24, 14)</t>
  </si>
  <si>
    <t>(22, -20, -19, -22)</t>
  </si>
  <si>
    <t>Endergebnis</t>
  </si>
  <si>
    <t>VC Kanti Schaffhausen (CH - Nat.A)</t>
  </si>
  <si>
    <t>TI-fun-box-volley (AVL)</t>
  </si>
  <si>
    <t>VBC Galina (CH - NatA)</t>
  </si>
  <si>
    <t>VCO Münster (D- 2-Liga)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</si>
</sst>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0" tint="-4.9989318521683403E-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20"/>
      <color theme="5" tint="-0.249977111117893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4"/>
      <color theme="5" tint="-0.249977111117893"/>
      <name val="Calibri"/>
      <family val="2"/>
      <scheme val="minor"/>
    </font>
    <font>
      <sz val="28"/>
      <color theme="5" tint="-0.249977111117893"/>
      <name val="Calibri"/>
      <family val="2"/>
      <scheme val="minor"/>
    </font>
    <font>
      <sz val="36"/>
      <color theme="5" tint="-0.249977111117893"/>
      <name val="Calibri"/>
      <family val="2"/>
      <scheme val="minor"/>
    </font>
    <font>
      <sz val="48"/>
      <color theme="5" tint="-0.249977111117893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CEA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indexed="64"/>
      </bottom>
      <diagonal/>
    </border>
    <border>
      <left/>
      <right style="dashed">
        <color auto="1"/>
      </right>
      <top/>
      <bottom style="medium">
        <color indexed="64"/>
      </bottom>
      <diagonal/>
    </border>
    <border>
      <left/>
      <right style="dashed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9" fillId="0" borderId="0" xfId="0" applyFont="1" applyBorder="1"/>
    <xf numFmtId="0" fontId="8" fillId="2" borderId="1" xfId="0" applyFont="1" applyFill="1" applyBorder="1"/>
    <xf numFmtId="0" fontId="5" fillId="0" borderId="0" xfId="0" applyFont="1" applyBorder="1"/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5" fillId="6" borderId="0" xfId="0" applyFont="1" applyFill="1" applyAlignment="1">
      <alignment horizontal="center"/>
    </xf>
    <xf numFmtId="0" fontId="11" fillId="6" borderId="0" xfId="0" applyFont="1" applyFill="1" applyBorder="1" applyAlignment="1">
      <alignment horizontal="center"/>
    </xf>
    <xf numFmtId="20" fontId="3" fillId="0" borderId="0" xfId="0" applyNumberFormat="1" applyFont="1" applyAlignment="1">
      <alignment horizontal="right"/>
    </xf>
    <xf numFmtId="20" fontId="3" fillId="0" borderId="3" xfId="0" applyNumberFormat="1" applyFont="1" applyBorder="1" applyAlignment="1">
      <alignment horizontal="right"/>
    </xf>
    <xf numFmtId="0" fontId="5" fillId="6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5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12" fillId="0" borderId="0" xfId="0" applyFont="1"/>
    <xf numFmtId="0" fontId="3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5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vertical="center"/>
    </xf>
    <xf numFmtId="0" fontId="5" fillId="9" borderId="1" xfId="0" applyFont="1" applyFill="1" applyBorder="1"/>
    <xf numFmtId="0" fontId="5" fillId="12" borderId="0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11" borderId="0" xfId="0" applyFill="1" applyAlignment="1">
      <alignment vertical="center"/>
    </xf>
    <xf numFmtId="0" fontId="0" fillId="11" borderId="0" xfId="0" applyFill="1"/>
    <xf numFmtId="0" fontId="0" fillId="8" borderId="0" xfId="0" applyFill="1" applyAlignment="1">
      <alignment vertical="center"/>
    </xf>
    <xf numFmtId="0" fontId="0" fillId="8" borderId="0" xfId="0" applyFill="1"/>
    <xf numFmtId="0" fontId="4" fillId="0" borderId="0" xfId="0" applyFont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vertical="center"/>
    </xf>
    <xf numFmtId="164" fontId="5" fillId="0" borderId="0" xfId="0" applyNumberFormat="1" applyFont="1" applyAlignment="1">
      <alignment horizontal="right"/>
    </xf>
    <xf numFmtId="20" fontId="5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16" fillId="0" borderId="0" xfId="0" applyFont="1"/>
    <xf numFmtId="0" fontId="6" fillId="0" borderId="0" xfId="0" applyFont="1"/>
    <xf numFmtId="0" fontId="17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0" fontId="5" fillId="0" borderId="0" xfId="0" applyNumberFormat="1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5" fillId="12" borderId="1" xfId="0" applyFont="1" applyFill="1" applyBorder="1"/>
    <xf numFmtId="0" fontId="3" fillId="12" borderId="0" xfId="0" applyFont="1" applyFill="1" applyBorder="1" applyAlignment="1">
      <alignment horizontal="center"/>
    </xf>
    <xf numFmtId="0" fontId="5" fillId="13" borderId="1" xfId="0" applyFont="1" applyFill="1" applyBorder="1"/>
    <xf numFmtId="0" fontId="15" fillId="4" borderId="0" xfId="0" applyFont="1" applyFill="1" applyAlignment="1">
      <alignment horizontal="center"/>
    </xf>
    <xf numFmtId="0" fontId="6" fillId="0" borderId="0" xfId="0" applyFont="1"/>
    <xf numFmtId="20" fontId="6" fillId="0" borderId="0" xfId="0" applyNumberFormat="1" applyFont="1" applyAlignment="1">
      <alignment horizontal="right"/>
    </xf>
    <xf numFmtId="0" fontId="5" fillId="13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4" fillId="14" borderId="0" xfId="0" applyFont="1" applyFill="1"/>
    <xf numFmtId="0" fontId="4" fillId="14" borderId="0" xfId="0" applyFont="1" applyFill="1" applyAlignment="1">
      <alignment horizontal="center"/>
    </xf>
    <xf numFmtId="0" fontId="10" fillId="8" borderId="0" xfId="0" applyFont="1" applyFill="1"/>
    <xf numFmtId="0" fontId="18" fillId="10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0" fillId="17" borderId="0" xfId="0" applyFill="1" applyAlignment="1"/>
    <xf numFmtId="0" fontId="0" fillId="17" borderId="0" xfId="0" applyFill="1"/>
    <xf numFmtId="0" fontId="0" fillId="17" borderId="0" xfId="0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18" borderId="0" xfId="0" applyFill="1" applyBorder="1"/>
    <xf numFmtId="0" fontId="0" fillId="18" borderId="11" xfId="0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2" xfId="0" applyFont="1" applyBorder="1"/>
    <xf numFmtId="0" fontId="0" fillId="0" borderId="12" xfId="0" applyFont="1" applyBorder="1" applyAlignment="1">
      <alignment horizontal="left"/>
    </xf>
    <xf numFmtId="0" fontId="4" fillId="19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18" borderId="14" xfId="0" applyFont="1" applyFill="1" applyBorder="1" applyAlignment="1">
      <alignment horizontal="left" vertical="center"/>
    </xf>
    <xf numFmtId="0" fontId="0" fillId="18" borderId="14" xfId="0" applyFill="1" applyBorder="1"/>
    <xf numFmtId="0" fontId="0" fillId="18" borderId="16" xfId="0" applyFill="1" applyBorder="1"/>
    <xf numFmtId="0" fontId="0" fillId="0" borderId="0" xfId="0" applyFill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3" xfId="0" applyFont="1" applyBorder="1"/>
    <xf numFmtId="0" fontId="20" fillId="0" borderId="3" xfId="0" applyFont="1" applyBorder="1" applyAlignment="1">
      <alignment horizontal="left"/>
    </xf>
    <xf numFmtId="0" fontId="20" fillId="0" borderId="11" xfId="0" applyFont="1" applyBorder="1"/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vertical="center"/>
    </xf>
    <xf numFmtId="0" fontId="20" fillId="0" borderId="0" xfId="0" applyFont="1"/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15" borderId="0" xfId="0" applyFont="1" applyFill="1" applyAlignment="1">
      <alignment horizontal="center" vertical="center" textRotation="90"/>
    </xf>
    <xf numFmtId="0" fontId="30" fillId="0" borderId="0" xfId="0" applyFont="1"/>
    <xf numFmtId="0" fontId="1" fillId="0" borderId="0" xfId="0" applyFont="1"/>
    <xf numFmtId="20" fontId="5" fillId="12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20" fontId="5" fillId="16" borderId="1" xfId="0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15" borderId="0" xfId="0" applyFont="1" applyFill="1" applyAlignment="1">
      <alignment horizontal="center" vertical="center" textRotation="90"/>
    </xf>
    <xf numFmtId="20" fontId="5" fillId="15" borderId="1" xfId="0" applyNumberFormat="1" applyFont="1" applyFill="1" applyBorder="1" applyAlignment="1">
      <alignment horizontal="center"/>
    </xf>
    <xf numFmtId="20" fontId="6" fillId="0" borderId="0" xfId="0" applyNumberFormat="1" applyFont="1" applyAlignment="1">
      <alignment horizontal="left"/>
    </xf>
    <xf numFmtId="0" fontId="32" fillId="0" borderId="5" xfId="0" applyFont="1" applyBorder="1"/>
    <xf numFmtId="0" fontId="32" fillId="0" borderId="0" xfId="0" applyFont="1" applyAlignment="1">
      <alignment horizontal="center"/>
    </xf>
    <xf numFmtId="0" fontId="3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5" fillId="13" borderId="1" xfId="0" applyNumberFormat="1" applyFont="1" applyFill="1" applyBorder="1" applyAlignment="1">
      <alignment horizontal="center"/>
    </xf>
    <xf numFmtId="1" fontId="5" fillId="13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4" fillId="7" borderId="2" xfId="0" applyFont="1" applyFill="1" applyBorder="1" applyAlignment="1">
      <alignment horizontal="center"/>
    </xf>
    <xf numFmtId="0" fontId="1" fillId="9" borderId="0" xfId="0" applyFont="1" applyFill="1" applyAlignment="1">
      <alignment horizontal="left"/>
    </xf>
    <xf numFmtId="0" fontId="1" fillId="7" borderId="2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18" borderId="0" xfId="0" applyFont="1" applyFill="1" applyBorder="1" applyAlignment="1">
      <alignment horizontal="center"/>
    </xf>
    <xf numFmtId="0" fontId="4" fillId="19" borderId="0" xfId="0" applyFont="1" applyFill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12" borderId="0" xfId="0" applyFont="1" applyFill="1" applyAlignment="1">
      <alignment horizontal="left"/>
    </xf>
    <xf numFmtId="0" fontId="6" fillId="16" borderId="0" xfId="0" applyFont="1" applyFill="1" applyAlignment="1">
      <alignment horizontal="center" vertical="center" textRotation="90"/>
    </xf>
    <xf numFmtId="0" fontId="3" fillId="15" borderId="0" xfId="0" applyFont="1" applyFill="1" applyAlignment="1">
      <alignment horizontal="center" vertical="center" textRotation="90"/>
    </xf>
    <xf numFmtId="0" fontId="6" fillId="12" borderId="0" xfId="0" applyFont="1" applyFill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E5" sqref="E5:E10"/>
    </sheetView>
  </sheetViews>
  <sheetFormatPr baseColWidth="10" defaultRowHeight="15" x14ac:dyDescent="0.25"/>
  <cols>
    <col min="1" max="1" width="5.85546875" customWidth="1"/>
    <col min="2" max="2" width="15.28515625" customWidth="1"/>
    <col min="4" max="4" width="5.5703125" customWidth="1"/>
    <col min="5" max="5" width="15.28515625" customWidth="1"/>
    <col min="7" max="7" width="5.28515625" customWidth="1"/>
    <col min="8" max="8" width="15.28515625" customWidth="1"/>
    <col min="10" max="10" width="6.28515625" customWidth="1"/>
    <col min="11" max="11" width="15.28515625" customWidth="1"/>
    <col min="13" max="13" width="6.42578125" customWidth="1"/>
    <col min="14" max="14" width="6.5703125" customWidth="1"/>
    <col min="15" max="15" width="15.85546875" customWidth="1"/>
    <col min="16" max="16" width="2.5703125" customWidth="1"/>
    <col min="17" max="17" width="23.5703125" customWidth="1"/>
    <col min="18" max="18" width="2" customWidth="1"/>
    <col min="19" max="19" width="17.5703125" customWidth="1"/>
  </cols>
  <sheetData>
    <row r="1" spans="1:20" ht="15.75" x14ac:dyDescent="0.25">
      <c r="A1" s="168" t="s">
        <v>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P1" s="172" t="s">
        <v>120</v>
      </c>
      <c r="Q1" s="172"/>
      <c r="R1" s="95"/>
      <c r="S1" t="s">
        <v>121</v>
      </c>
    </row>
    <row r="2" spans="1:20" x14ac:dyDescent="0.25">
      <c r="A2" s="172" t="s">
        <v>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"/>
      <c r="N2" t="s">
        <v>119</v>
      </c>
      <c r="P2" s="92" t="s">
        <v>117</v>
      </c>
      <c r="Q2" s="93" t="s">
        <v>118</v>
      </c>
      <c r="R2" s="96"/>
      <c r="S2" s="94" t="s">
        <v>117</v>
      </c>
      <c r="T2" s="93" t="s">
        <v>118</v>
      </c>
    </row>
    <row r="3" spans="1:20" ht="7.5" customHeight="1" x14ac:dyDescent="0.25">
      <c r="A3" s="18"/>
      <c r="B3" s="19"/>
      <c r="C3" s="19"/>
      <c r="D3" s="18"/>
      <c r="E3" s="19"/>
      <c r="F3" s="19"/>
      <c r="G3" s="17"/>
      <c r="H3" s="17"/>
      <c r="I3" s="17"/>
      <c r="J3" s="17"/>
      <c r="K3" s="17"/>
      <c r="L3" s="17"/>
      <c r="Q3" s="71"/>
      <c r="R3" s="96"/>
    </row>
    <row r="4" spans="1:20" x14ac:dyDescent="0.25">
      <c r="A4" s="170" t="s">
        <v>22</v>
      </c>
      <c r="B4" s="170"/>
      <c r="C4" s="17"/>
      <c r="D4" s="174" t="s">
        <v>35</v>
      </c>
      <c r="E4" s="174"/>
      <c r="F4" s="17"/>
      <c r="G4" s="17"/>
      <c r="H4" s="175" t="s">
        <v>34</v>
      </c>
      <c r="I4" s="175"/>
      <c r="J4" s="17"/>
      <c r="K4" s="17"/>
      <c r="L4" s="17"/>
      <c r="N4" t="s">
        <v>51</v>
      </c>
      <c r="O4" s="45" t="s">
        <v>19</v>
      </c>
      <c r="Q4" s="71"/>
      <c r="R4" s="96"/>
      <c r="S4" s="71">
        <v>20</v>
      </c>
    </row>
    <row r="5" spans="1:20" x14ac:dyDescent="0.25">
      <c r="A5" s="20">
        <v>1</v>
      </c>
      <c r="B5" s="46" t="s">
        <v>23</v>
      </c>
      <c r="C5" s="17"/>
      <c r="D5" s="41">
        <v>1</v>
      </c>
      <c r="E5" s="42" t="s">
        <v>13</v>
      </c>
      <c r="F5" s="17"/>
      <c r="G5" s="17"/>
      <c r="H5" s="173" t="s">
        <v>12</v>
      </c>
      <c r="I5" s="173"/>
      <c r="J5" s="17"/>
      <c r="K5" s="17"/>
      <c r="L5" s="17"/>
      <c r="N5" t="s">
        <v>52</v>
      </c>
      <c r="O5" s="45" t="s">
        <v>27</v>
      </c>
      <c r="Q5" s="71"/>
      <c r="R5" s="96"/>
    </row>
    <row r="6" spans="1:20" x14ac:dyDescent="0.25">
      <c r="A6" s="20">
        <v>2</v>
      </c>
      <c r="B6" s="46" t="s">
        <v>24</v>
      </c>
      <c r="C6" s="17"/>
      <c r="D6" s="41">
        <v>2</v>
      </c>
      <c r="E6" s="42" t="s">
        <v>32</v>
      </c>
      <c r="F6" s="17"/>
      <c r="G6" s="17"/>
      <c r="H6" s="17"/>
      <c r="I6" s="17"/>
      <c r="J6" s="17"/>
      <c r="K6" s="17"/>
      <c r="L6" s="17"/>
      <c r="N6" t="s">
        <v>53</v>
      </c>
      <c r="O6" s="45" t="s">
        <v>31</v>
      </c>
      <c r="Q6" s="71"/>
      <c r="R6" s="96"/>
    </row>
    <row r="7" spans="1:20" x14ac:dyDescent="0.25">
      <c r="A7" s="20">
        <v>3</v>
      </c>
      <c r="B7" s="46" t="s">
        <v>25</v>
      </c>
      <c r="C7" s="17"/>
      <c r="D7" s="41">
        <v>3</v>
      </c>
      <c r="E7" s="42" t="s">
        <v>14</v>
      </c>
      <c r="F7" s="78"/>
      <c r="G7" s="17"/>
      <c r="H7" s="176" t="s">
        <v>36</v>
      </c>
      <c r="I7" s="176"/>
      <c r="J7" s="17"/>
      <c r="K7" s="17"/>
      <c r="L7" s="17"/>
      <c r="N7" t="s">
        <v>54</v>
      </c>
      <c r="O7" s="45" t="s">
        <v>30</v>
      </c>
      <c r="P7" s="68">
        <v>0</v>
      </c>
      <c r="Q7" s="71">
        <v>1</v>
      </c>
      <c r="R7" s="96"/>
      <c r="S7" s="71">
        <v>14</v>
      </c>
    </row>
    <row r="8" spans="1:20" x14ac:dyDescent="0.25">
      <c r="A8" s="17"/>
      <c r="B8" s="17"/>
      <c r="C8" s="17"/>
      <c r="D8" s="41">
        <v>4</v>
      </c>
      <c r="E8" s="42" t="s">
        <v>33</v>
      </c>
      <c r="F8" s="78"/>
      <c r="G8" s="17"/>
      <c r="H8" s="173" t="s">
        <v>37</v>
      </c>
      <c r="I8" s="173"/>
      <c r="J8" s="173"/>
      <c r="K8" s="173"/>
      <c r="L8" s="17"/>
      <c r="N8" t="s">
        <v>55</v>
      </c>
      <c r="O8" s="45" t="s">
        <v>28</v>
      </c>
      <c r="Q8" s="71"/>
      <c r="R8" s="96"/>
    </row>
    <row r="9" spans="1:20" x14ac:dyDescent="0.25">
      <c r="A9" s="17"/>
      <c r="B9" s="17"/>
      <c r="C9" s="17"/>
      <c r="D9" s="41">
        <v>5</v>
      </c>
      <c r="E9" s="42" t="s">
        <v>15</v>
      </c>
      <c r="F9" s="17"/>
      <c r="G9" s="17"/>
      <c r="H9" s="21"/>
      <c r="I9" s="21"/>
      <c r="J9" s="21"/>
      <c r="K9" s="21"/>
      <c r="L9" s="17"/>
      <c r="N9" t="s">
        <v>56</v>
      </c>
      <c r="O9" s="45" t="s">
        <v>29</v>
      </c>
      <c r="P9" s="44">
        <v>0</v>
      </c>
      <c r="Q9" s="56">
        <v>1</v>
      </c>
      <c r="R9" s="96"/>
      <c r="S9" s="44"/>
      <c r="T9" s="56">
        <v>0</v>
      </c>
    </row>
    <row r="10" spans="1:20" x14ac:dyDescent="0.25">
      <c r="A10" s="17"/>
      <c r="B10" s="17"/>
      <c r="C10" s="17"/>
      <c r="D10" s="41">
        <v>6</v>
      </c>
      <c r="E10" s="42" t="s">
        <v>41</v>
      </c>
      <c r="F10" s="17"/>
      <c r="G10" s="17"/>
      <c r="H10" s="21"/>
      <c r="I10" s="21"/>
      <c r="J10" s="21"/>
      <c r="K10" s="21"/>
      <c r="L10" s="17"/>
      <c r="P10">
        <f>SUM(P4:P9)</f>
        <v>0</v>
      </c>
      <c r="Q10" s="71">
        <f>SUM(Q4:Q9)</f>
        <v>2</v>
      </c>
      <c r="R10" s="97"/>
      <c r="S10" s="71">
        <f t="shared" ref="S10:T10" si="0">SUM(S4:S9)</f>
        <v>34</v>
      </c>
      <c r="T10" s="71">
        <f t="shared" si="0"/>
        <v>0</v>
      </c>
    </row>
    <row r="11" spans="1:20" ht="9" customHeight="1" x14ac:dyDescent="0.25">
      <c r="A11" s="18"/>
      <c r="B11" s="19"/>
      <c r="C11" s="19"/>
      <c r="D11" s="18"/>
      <c r="E11" s="19"/>
      <c r="F11" s="23"/>
      <c r="G11" s="19"/>
      <c r="H11" s="19"/>
      <c r="I11" s="19"/>
      <c r="J11" s="19"/>
      <c r="K11" s="19"/>
      <c r="L11" s="19"/>
    </row>
    <row r="12" spans="1:20" x14ac:dyDescent="0.25">
      <c r="A12" s="166" t="s">
        <v>39</v>
      </c>
      <c r="B12" s="166"/>
      <c r="C12" s="166"/>
      <c r="D12" s="171" t="s">
        <v>40</v>
      </c>
      <c r="E12" s="171"/>
      <c r="F12" s="171"/>
      <c r="G12" s="171"/>
      <c r="H12" s="171"/>
      <c r="I12" s="171"/>
      <c r="J12" s="171"/>
      <c r="K12" s="171"/>
      <c r="L12" s="171"/>
    </row>
    <row r="13" spans="1:20" ht="14.25" customHeight="1" x14ac:dyDescent="0.25">
      <c r="A13" s="17"/>
      <c r="B13" s="23" t="s">
        <v>16</v>
      </c>
      <c r="C13" s="23"/>
      <c r="D13" s="168">
        <v>1</v>
      </c>
      <c r="E13" s="168"/>
      <c r="F13" s="168"/>
      <c r="G13" s="168">
        <v>2</v>
      </c>
      <c r="H13" s="168"/>
      <c r="I13" s="168"/>
      <c r="J13" s="168">
        <v>3</v>
      </c>
      <c r="K13" s="168"/>
      <c r="L13" s="168"/>
      <c r="M13" s="17"/>
      <c r="N13" s="17"/>
      <c r="O13" s="17"/>
    </row>
    <row r="14" spans="1:20" ht="13.5" customHeight="1" x14ac:dyDescent="0.25">
      <c r="A14" s="169" t="s">
        <v>35</v>
      </c>
      <c r="B14" s="169"/>
      <c r="C14" s="169"/>
      <c r="D14" s="170" t="s">
        <v>22</v>
      </c>
      <c r="E14" s="170"/>
      <c r="F14" s="170"/>
      <c r="G14" s="169" t="s">
        <v>35</v>
      </c>
      <c r="H14" s="169"/>
      <c r="I14" s="169"/>
      <c r="J14" s="169" t="s">
        <v>35</v>
      </c>
      <c r="K14" s="169"/>
      <c r="L14" s="169"/>
      <c r="M14" s="17"/>
      <c r="N14" s="17"/>
      <c r="O14" s="17"/>
    </row>
    <row r="15" spans="1:20" ht="22.5" customHeight="1" x14ac:dyDescent="0.25">
      <c r="A15" s="54" t="s">
        <v>70</v>
      </c>
    </row>
    <row r="16" spans="1:20" x14ac:dyDescent="0.25">
      <c r="A16" s="166" t="s">
        <v>39</v>
      </c>
      <c r="B16" s="166"/>
      <c r="C16" s="166"/>
      <c r="D16" s="167" t="s">
        <v>44</v>
      </c>
      <c r="E16" s="167"/>
      <c r="F16" s="25" t="s">
        <v>17</v>
      </c>
      <c r="G16" s="167" t="s">
        <v>43</v>
      </c>
      <c r="H16" s="167"/>
      <c r="I16" s="25" t="s">
        <v>17</v>
      </c>
      <c r="J16" s="167" t="s">
        <v>18</v>
      </c>
      <c r="K16" s="167"/>
      <c r="L16" s="26" t="s">
        <v>17</v>
      </c>
      <c r="M16" s="17"/>
      <c r="N16" s="27">
        <v>0.58333333333333337</v>
      </c>
      <c r="O16" s="52" t="s">
        <v>71</v>
      </c>
      <c r="Q16" s="53" t="s">
        <v>60</v>
      </c>
      <c r="S16" s="53" t="s">
        <v>61</v>
      </c>
    </row>
    <row r="17" spans="1:20" x14ac:dyDescent="0.25">
      <c r="A17" s="58">
        <v>0.58333333333333337</v>
      </c>
      <c r="B17" s="47" t="s">
        <v>61</v>
      </c>
      <c r="C17" s="29" t="s">
        <v>125</v>
      </c>
      <c r="D17" s="58">
        <v>0.58333333333333337</v>
      </c>
      <c r="E17" s="43" t="s">
        <v>45</v>
      </c>
      <c r="F17" s="28" t="s">
        <v>48</v>
      </c>
      <c r="G17" s="58">
        <v>0.58333333333333337</v>
      </c>
      <c r="H17" s="47" t="s">
        <v>76</v>
      </c>
      <c r="I17" s="29" t="s">
        <v>124</v>
      </c>
      <c r="J17" s="58">
        <v>0.58333333333333337</v>
      </c>
      <c r="K17" s="47" t="s">
        <v>38</v>
      </c>
      <c r="L17" s="29" t="s">
        <v>122</v>
      </c>
      <c r="M17" s="17"/>
      <c r="N17" s="17"/>
      <c r="O17" s="52"/>
      <c r="Q17" s="53"/>
      <c r="S17" s="53"/>
    </row>
    <row r="18" spans="1:20" ht="13.5" customHeight="1" x14ac:dyDescent="0.25">
      <c r="A18" s="30"/>
      <c r="B18" s="47"/>
      <c r="C18" s="29"/>
      <c r="D18" s="30"/>
      <c r="E18" s="43"/>
      <c r="F18" s="28"/>
      <c r="G18" s="30"/>
      <c r="H18" s="47"/>
      <c r="I18" s="29"/>
      <c r="J18" s="30"/>
      <c r="K18" s="47"/>
      <c r="L18" s="29" t="s">
        <v>127</v>
      </c>
      <c r="M18" s="17"/>
      <c r="N18" s="30">
        <v>0.66666666666666663</v>
      </c>
      <c r="O18" s="53" t="s">
        <v>62</v>
      </c>
      <c r="Q18" s="53" t="s">
        <v>58</v>
      </c>
      <c r="S18" s="52" t="s">
        <v>72</v>
      </c>
    </row>
    <row r="19" spans="1:20" ht="13.5" customHeight="1" x14ac:dyDescent="0.25">
      <c r="A19" s="31"/>
      <c r="B19" s="48"/>
      <c r="C19" s="33"/>
      <c r="D19" s="31"/>
      <c r="E19" s="49"/>
      <c r="F19" s="32" t="s">
        <v>48</v>
      </c>
      <c r="G19" s="31"/>
      <c r="H19" s="48"/>
      <c r="I19" s="33"/>
      <c r="J19" s="31"/>
      <c r="K19" s="48"/>
      <c r="L19" s="33"/>
      <c r="M19" s="17"/>
      <c r="N19" s="17"/>
      <c r="O19" s="52"/>
      <c r="Q19" s="53"/>
      <c r="S19" s="53"/>
    </row>
    <row r="20" spans="1:20" x14ac:dyDescent="0.25">
      <c r="A20" s="59">
        <v>0.66666666666666663</v>
      </c>
      <c r="B20" s="47" t="s">
        <v>74</v>
      </c>
      <c r="C20" s="29" t="s">
        <v>130</v>
      </c>
      <c r="D20" s="59">
        <v>0.66666666666666663</v>
      </c>
      <c r="E20" s="43" t="s">
        <v>47</v>
      </c>
      <c r="F20" s="28" t="s">
        <v>50</v>
      </c>
      <c r="G20" s="59">
        <v>0.66666666666666663</v>
      </c>
      <c r="H20" s="47" t="s">
        <v>58</v>
      </c>
      <c r="I20" s="29" t="s">
        <v>124</v>
      </c>
      <c r="J20" s="59">
        <v>0.66666666666666663</v>
      </c>
      <c r="K20" s="47" t="s">
        <v>75</v>
      </c>
      <c r="L20" s="29" t="s">
        <v>122</v>
      </c>
      <c r="M20" s="17"/>
      <c r="N20" s="30">
        <v>0.75</v>
      </c>
      <c r="O20" s="52" t="s">
        <v>73</v>
      </c>
      <c r="Q20" s="52" t="s">
        <v>59</v>
      </c>
      <c r="S20" s="53" t="s">
        <v>63</v>
      </c>
    </row>
    <row r="21" spans="1:20" ht="13.5" customHeight="1" x14ac:dyDescent="0.25">
      <c r="A21" s="30"/>
      <c r="B21" s="47"/>
      <c r="C21" s="29"/>
      <c r="D21" s="30"/>
      <c r="E21" s="43"/>
      <c r="F21" s="35"/>
      <c r="G21" s="30"/>
      <c r="H21" s="47"/>
      <c r="I21" s="29" t="s">
        <v>129</v>
      </c>
      <c r="J21" s="30"/>
      <c r="K21" s="47"/>
      <c r="L21" s="29" t="s">
        <v>131</v>
      </c>
      <c r="M21" s="17"/>
      <c r="N21" s="17"/>
      <c r="O21" s="50"/>
      <c r="P21" s="51"/>
      <c r="Q21" s="51"/>
      <c r="R21" s="51"/>
      <c r="S21" s="51"/>
      <c r="T21" s="51"/>
    </row>
    <row r="22" spans="1:20" ht="13.5" customHeight="1" x14ac:dyDescent="0.25">
      <c r="A22" s="31"/>
      <c r="B22" s="48"/>
      <c r="C22" s="33"/>
      <c r="D22" s="31"/>
      <c r="E22" s="49"/>
      <c r="F22" s="32" t="s">
        <v>50</v>
      </c>
      <c r="G22" s="31"/>
      <c r="H22" s="48"/>
      <c r="I22" s="33" t="s">
        <v>126</v>
      </c>
      <c r="J22" s="31"/>
      <c r="K22" s="48"/>
      <c r="L22" s="33"/>
      <c r="M22" s="17"/>
      <c r="N22" s="34">
        <v>0.41666666666666669</v>
      </c>
      <c r="O22" s="45" t="s">
        <v>77</v>
      </c>
      <c r="Q22" t="s">
        <v>64</v>
      </c>
      <c r="S22" t="s">
        <v>57</v>
      </c>
    </row>
    <row r="23" spans="1:20" x14ac:dyDescent="0.25">
      <c r="A23" s="59">
        <v>0.75</v>
      </c>
      <c r="B23" s="47" t="s">
        <v>63</v>
      </c>
      <c r="C23" s="29" t="s">
        <v>126</v>
      </c>
      <c r="D23" s="59">
        <v>0.75</v>
      </c>
      <c r="E23" s="43" t="s">
        <v>46</v>
      </c>
      <c r="F23" s="28" t="s">
        <v>49</v>
      </c>
      <c r="G23" s="59">
        <v>0.75</v>
      </c>
      <c r="H23" s="47" t="s">
        <v>69</v>
      </c>
      <c r="I23" s="29" t="s">
        <v>130</v>
      </c>
      <c r="J23" s="59">
        <v>0.75</v>
      </c>
      <c r="K23" s="47" t="s">
        <v>42</v>
      </c>
      <c r="L23" s="29" t="s">
        <v>122</v>
      </c>
      <c r="M23" s="30"/>
      <c r="N23" s="17"/>
      <c r="O23" s="45" t="s">
        <v>26</v>
      </c>
    </row>
    <row r="24" spans="1:20" ht="13.5" customHeight="1" x14ac:dyDescent="0.25">
      <c r="A24" s="30"/>
      <c r="B24" s="47"/>
      <c r="C24" s="29"/>
      <c r="D24" s="30"/>
      <c r="E24" s="43"/>
      <c r="F24" s="28"/>
      <c r="G24" s="30"/>
      <c r="H24" s="47"/>
      <c r="I24" s="29"/>
      <c r="J24" s="30"/>
      <c r="K24" s="47"/>
      <c r="L24" s="29" t="s">
        <v>131</v>
      </c>
      <c r="M24" s="30"/>
      <c r="N24" s="34">
        <v>0.5</v>
      </c>
      <c r="O24" s="45" t="s">
        <v>78</v>
      </c>
      <c r="Q24" t="s">
        <v>65</v>
      </c>
      <c r="S24" t="s">
        <v>66</v>
      </c>
    </row>
    <row r="25" spans="1:20" ht="13.5" customHeight="1" x14ac:dyDescent="0.25">
      <c r="A25" s="31"/>
      <c r="B25" s="48"/>
      <c r="C25" s="33"/>
      <c r="D25" s="31"/>
      <c r="E25" s="49"/>
      <c r="F25" s="32" t="s">
        <v>49</v>
      </c>
      <c r="G25" s="31"/>
      <c r="H25" s="48"/>
      <c r="I25" s="33"/>
      <c r="J25" s="31"/>
      <c r="K25" s="48"/>
      <c r="L25" s="33"/>
      <c r="M25" s="30"/>
      <c r="N25" s="17"/>
      <c r="O25" s="45"/>
    </row>
    <row r="26" spans="1:20" ht="20.25" customHeight="1" x14ac:dyDescent="0.25">
      <c r="A26" s="57" t="s">
        <v>85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6"/>
      <c r="N26" s="17"/>
      <c r="O26" s="45" t="s">
        <v>79</v>
      </c>
    </row>
    <row r="27" spans="1:20" x14ac:dyDescent="0.25">
      <c r="A27" s="166" t="s">
        <v>39</v>
      </c>
      <c r="B27" s="166"/>
      <c r="C27" s="166"/>
      <c r="D27" s="167" t="s">
        <v>44</v>
      </c>
      <c r="E27" s="167"/>
      <c r="F27" s="25" t="s">
        <v>17</v>
      </c>
      <c r="G27" s="167" t="s">
        <v>43</v>
      </c>
      <c r="H27" s="167"/>
      <c r="I27" s="25" t="s">
        <v>17</v>
      </c>
      <c r="J27" s="167" t="s">
        <v>18</v>
      </c>
      <c r="K27" s="167"/>
      <c r="L27" s="26" t="s">
        <v>17</v>
      </c>
      <c r="M27" s="30"/>
      <c r="N27" s="17"/>
      <c r="O27" s="17"/>
    </row>
    <row r="28" spans="1:20" x14ac:dyDescent="0.25">
      <c r="A28" s="17"/>
      <c r="B28" s="22"/>
      <c r="C28" s="17"/>
      <c r="D28" s="34">
        <v>0.41666666666666669</v>
      </c>
      <c r="E28" s="47" t="s">
        <v>83</v>
      </c>
      <c r="F28" s="28"/>
      <c r="G28" s="34">
        <v>0.41666666666666669</v>
      </c>
      <c r="H28" s="47" t="s">
        <v>81</v>
      </c>
      <c r="I28" s="28"/>
      <c r="J28" s="34">
        <v>0.41666666666666669</v>
      </c>
      <c r="K28" s="47" t="s">
        <v>67</v>
      </c>
      <c r="L28" s="28" t="s">
        <v>123</v>
      </c>
      <c r="M28" s="17"/>
      <c r="N28" s="17"/>
      <c r="O28" s="17"/>
    </row>
    <row r="29" spans="1:20" ht="13.5" customHeight="1" x14ac:dyDescent="0.25">
      <c r="A29" s="17"/>
      <c r="B29" s="22"/>
      <c r="C29" s="17"/>
      <c r="D29" s="34"/>
      <c r="E29" s="47"/>
      <c r="F29" s="37"/>
      <c r="G29" s="34"/>
      <c r="H29" s="47"/>
      <c r="I29" s="37"/>
      <c r="J29" s="34"/>
      <c r="K29" s="47"/>
      <c r="L29" s="37"/>
      <c r="M29" s="17"/>
      <c r="N29" s="17"/>
      <c r="O29" s="17"/>
    </row>
    <row r="30" spans="1:20" ht="13.5" customHeight="1" x14ac:dyDescent="0.25">
      <c r="A30" s="17"/>
      <c r="C30" s="17"/>
      <c r="D30" s="44"/>
      <c r="E30" s="48"/>
      <c r="F30" s="55" t="s">
        <v>128</v>
      </c>
      <c r="G30" s="56"/>
      <c r="H30" s="48"/>
      <c r="I30" s="55" t="s">
        <v>128</v>
      </c>
      <c r="J30" s="56"/>
      <c r="K30" s="48"/>
      <c r="L30" s="55" t="s">
        <v>128</v>
      </c>
      <c r="M30" s="17"/>
      <c r="N30" s="17"/>
    </row>
    <row r="31" spans="1:20" x14ac:dyDescent="0.25">
      <c r="A31" s="38"/>
      <c r="C31" s="21"/>
      <c r="D31" s="34">
        <v>0.5</v>
      </c>
      <c r="E31" s="47" t="s">
        <v>80</v>
      </c>
      <c r="F31" s="28"/>
      <c r="G31" s="34">
        <v>0.5</v>
      </c>
      <c r="H31" s="47" t="s">
        <v>82</v>
      </c>
      <c r="I31" s="28"/>
      <c r="J31" s="34">
        <v>0.5</v>
      </c>
      <c r="K31" s="47" t="s">
        <v>68</v>
      </c>
      <c r="L31" s="28" t="s">
        <v>123</v>
      </c>
      <c r="M31" s="17"/>
      <c r="N31" s="17"/>
      <c r="O31" s="17"/>
    </row>
    <row r="32" spans="1:20" ht="13.5" customHeight="1" x14ac:dyDescent="0.25">
      <c r="A32" s="38"/>
      <c r="C32" s="21"/>
      <c r="D32" s="17"/>
      <c r="E32" s="47"/>
      <c r="F32" s="37"/>
      <c r="G32" s="22"/>
      <c r="H32" s="47"/>
      <c r="I32" s="37"/>
      <c r="J32" s="22"/>
      <c r="K32" s="47"/>
      <c r="L32" s="37"/>
      <c r="M32" s="17"/>
      <c r="N32" s="17"/>
      <c r="O32" s="17"/>
    </row>
    <row r="33" spans="1:15" ht="13.5" customHeight="1" x14ac:dyDescent="0.25">
      <c r="A33" s="17"/>
      <c r="C33" s="17"/>
      <c r="D33" s="44"/>
      <c r="E33" s="48"/>
      <c r="F33" s="55" t="s">
        <v>128</v>
      </c>
      <c r="G33" s="56"/>
      <c r="H33" s="48"/>
      <c r="I33" s="55" t="s">
        <v>128</v>
      </c>
      <c r="J33" s="56"/>
      <c r="K33" s="48"/>
      <c r="L33" s="55" t="s">
        <v>128</v>
      </c>
      <c r="M33" s="17"/>
      <c r="N33" s="17"/>
      <c r="O33" s="17"/>
    </row>
    <row r="34" spans="1:15" x14ac:dyDescent="0.25">
      <c r="A34" s="17"/>
      <c r="C34" s="17"/>
      <c r="D34" s="34">
        <v>0.58333333333333337</v>
      </c>
      <c r="E34" s="22"/>
      <c r="F34" s="22"/>
      <c r="G34" s="24"/>
      <c r="H34" s="47" t="s">
        <v>84</v>
      </c>
      <c r="I34" s="22"/>
      <c r="J34" s="24"/>
      <c r="K34" s="22"/>
      <c r="L34" s="22"/>
      <c r="M34" s="30"/>
      <c r="N34" s="17"/>
      <c r="O34" s="17"/>
    </row>
    <row r="35" spans="1:15" ht="13.5" customHeight="1" x14ac:dyDescent="0.25">
      <c r="A35" s="17"/>
      <c r="C35" s="17"/>
      <c r="D35" s="17"/>
      <c r="E35" s="22"/>
      <c r="F35" s="22"/>
      <c r="G35" s="24"/>
      <c r="H35" s="22"/>
      <c r="I35" s="22"/>
      <c r="J35" s="24"/>
      <c r="K35" s="17"/>
      <c r="L35" s="22"/>
      <c r="M35" s="30"/>
      <c r="N35" s="17"/>
      <c r="O35" s="17"/>
    </row>
    <row r="36" spans="1:15" ht="13.5" customHeight="1" x14ac:dyDescent="0.25">
      <c r="A36" s="17"/>
      <c r="B36" s="22"/>
      <c r="C36" s="17"/>
      <c r="D36" s="44"/>
      <c r="E36" s="44"/>
      <c r="F36" s="44"/>
      <c r="G36" s="44"/>
      <c r="H36" s="44"/>
      <c r="I36" s="44"/>
      <c r="J36" s="44"/>
      <c r="K36" s="44"/>
      <c r="L36" s="44"/>
      <c r="M36" s="30"/>
      <c r="N36" s="17"/>
      <c r="O36" s="45"/>
    </row>
    <row r="37" spans="1:15" x14ac:dyDescent="0.25">
      <c r="A37" s="38"/>
      <c r="B37" s="21"/>
      <c r="C37" s="21"/>
      <c r="D37" s="39"/>
      <c r="E37" s="17"/>
      <c r="F37" s="17"/>
      <c r="G37" s="17"/>
      <c r="H37" s="17"/>
      <c r="I37" s="17"/>
      <c r="J37" s="17"/>
      <c r="K37" s="17"/>
      <c r="L37" s="17"/>
      <c r="M37" s="24"/>
      <c r="N37" s="24"/>
      <c r="O37" s="24"/>
    </row>
    <row r="38" spans="1:15" x14ac:dyDescent="0.25">
      <c r="A38" s="38"/>
      <c r="B38" s="21"/>
      <c r="C38" s="21"/>
      <c r="D38" s="38"/>
      <c r="F38" s="17"/>
      <c r="G38" s="17"/>
      <c r="H38" s="17"/>
      <c r="I38" s="17"/>
      <c r="J38" s="17"/>
      <c r="K38" s="17"/>
      <c r="L38" s="17"/>
      <c r="M38" s="24"/>
      <c r="N38" s="17"/>
      <c r="O38" s="24"/>
    </row>
    <row r="39" spans="1:15" x14ac:dyDescent="0.25">
      <c r="E39" s="40"/>
    </row>
    <row r="40" spans="1:15" x14ac:dyDescent="0.25">
      <c r="E40" s="40"/>
    </row>
    <row r="41" spans="1:15" x14ac:dyDescent="0.25">
      <c r="E41" s="40"/>
    </row>
    <row r="42" spans="1:15" x14ac:dyDescent="0.25">
      <c r="E42" s="40"/>
    </row>
  </sheetData>
  <mergeCells count="27">
    <mergeCell ref="P1:Q1"/>
    <mergeCell ref="J8:K8"/>
    <mergeCell ref="A1:L1"/>
    <mergeCell ref="A2:K2"/>
    <mergeCell ref="A4:B4"/>
    <mergeCell ref="D4:E4"/>
    <mergeCell ref="H4:I4"/>
    <mergeCell ref="H5:I5"/>
    <mergeCell ref="H7:I7"/>
    <mergeCell ref="H8:I8"/>
    <mergeCell ref="A12:C12"/>
    <mergeCell ref="J16:K16"/>
    <mergeCell ref="G16:H16"/>
    <mergeCell ref="D16:E16"/>
    <mergeCell ref="A16:C16"/>
    <mergeCell ref="D14:F14"/>
    <mergeCell ref="G14:I14"/>
    <mergeCell ref="J14:L14"/>
    <mergeCell ref="D12:L12"/>
    <mergeCell ref="A27:C27"/>
    <mergeCell ref="D27:E27"/>
    <mergeCell ref="G27:H27"/>
    <mergeCell ref="J27:K27"/>
    <mergeCell ref="D13:F13"/>
    <mergeCell ref="G13:I13"/>
    <mergeCell ref="J13:L13"/>
    <mergeCell ref="A14:C14"/>
  </mergeCells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zoomScaleNormal="100" workbookViewId="0">
      <selection activeCell="K1" sqref="K1:M1"/>
    </sheetView>
  </sheetViews>
  <sheetFormatPr baseColWidth="10" defaultRowHeight="15" x14ac:dyDescent="0.25"/>
  <cols>
    <col min="1" max="1" width="15.85546875" customWidth="1"/>
    <col min="2" max="2" width="5.7109375" customWidth="1"/>
    <col min="3" max="3" width="1.28515625" style="68" customWidth="1"/>
    <col min="4" max="4" width="5.7109375" style="68" customWidth="1"/>
    <col min="5" max="5" width="5.7109375" customWidth="1"/>
    <col min="6" max="6" width="1.28515625" style="68" customWidth="1"/>
    <col min="7" max="7" width="5.7109375" style="68" customWidth="1"/>
    <col min="8" max="8" width="5.7109375" customWidth="1"/>
    <col min="9" max="9" width="1.28515625" style="68" customWidth="1"/>
    <col min="10" max="10" width="5.7109375" style="68" customWidth="1"/>
    <col min="11" max="11" width="5.7109375" customWidth="1"/>
    <col min="12" max="12" width="1.28515625" style="68" customWidth="1"/>
    <col min="13" max="13" width="5.7109375" style="68" customWidth="1"/>
    <col min="14" max="14" width="5.7109375" customWidth="1"/>
    <col min="15" max="15" width="1.28515625" style="68" customWidth="1"/>
    <col min="16" max="16" width="5.7109375" style="68" customWidth="1"/>
    <col min="17" max="17" width="5.7109375" customWidth="1"/>
    <col min="18" max="18" width="1.28515625" style="68" customWidth="1"/>
    <col min="19" max="19" width="5.7109375" style="68" customWidth="1"/>
    <col min="20" max="20" width="6.42578125" style="68" customWidth="1"/>
    <col min="21" max="21" width="6.5703125" customWidth="1"/>
    <col min="22" max="22" width="1.5703125" customWidth="1"/>
    <col min="23" max="23" width="6.85546875" customWidth="1"/>
    <col min="24" max="24" width="6.140625" customWidth="1"/>
    <col min="25" max="25" width="8.85546875" customWidth="1"/>
  </cols>
  <sheetData>
    <row r="1" spans="1:25" ht="19.5" customHeight="1" x14ac:dyDescent="0.25">
      <c r="A1" s="113" t="s">
        <v>136</v>
      </c>
      <c r="B1" s="196" t="s">
        <v>132</v>
      </c>
      <c r="C1" s="197"/>
      <c r="D1" s="199"/>
      <c r="E1" s="196" t="s">
        <v>28</v>
      </c>
      <c r="F1" s="197"/>
      <c r="G1" s="199"/>
      <c r="H1" s="196" t="s">
        <v>133</v>
      </c>
      <c r="I1" s="197"/>
      <c r="J1" s="199"/>
      <c r="K1" s="196" t="s">
        <v>150</v>
      </c>
      <c r="L1" s="197"/>
      <c r="M1" s="199"/>
      <c r="N1" s="196" t="s">
        <v>134</v>
      </c>
      <c r="O1" s="197"/>
      <c r="P1" s="199"/>
      <c r="Q1" s="196" t="s">
        <v>41</v>
      </c>
      <c r="R1" s="197"/>
      <c r="S1" s="198"/>
      <c r="T1" s="120" t="s">
        <v>141</v>
      </c>
      <c r="U1" s="195" t="s">
        <v>142</v>
      </c>
      <c r="V1" s="195"/>
      <c r="W1" s="195"/>
      <c r="X1" s="195"/>
      <c r="Y1" s="120" t="s">
        <v>143</v>
      </c>
    </row>
    <row r="2" spans="1:25" s="45" customFormat="1" ht="19.5" customHeight="1" x14ac:dyDescent="0.25">
      <c r="A2" s="181" t="s">
        <v>132</v>
      </c>
      <c r="B2" s="114"/>
      <c r="C2" s="114"/>
      <c r="D2" s="115"/>
      <c r="E2" s="116">
        <v>0</v>
      </c>
      <c r="F2" s="116" t="s">
        <v>135</v>
      </c>
      <c r="G2" s="117">
        <v>3</v>
      </c>
      <c r="H2" s="116">
        <v>1</v>
      </c>
      <c r="I2" s="116" t="s">
        <v>135</v>
      </c>
      <c r="J2" s="117">
        <v>2</v>
      </c>
      <c r="K2" s="116">
        <v>0</v>
      </c>
      <c r="L2" s="116" t="s">
        <v>135</v>
      </c>
      <c r="M2" s="117">
        <v>3</v>
      </c>
      <c r="N2" s="116">
        <v>1</v>
      </c>
      <c r="O2" s="116" t="s">
        <v>135</v>
      </c>
      <c r="P2" s="117">
        <v>2</v>
      </c>
      <c r="Q2" s="116">
        <v>1</v>
      </c>
      <c r="R2" s="116" t="s">
        <v>135</v>
      </c>
      <c r="S2" s="121">
        <v>2</v>
      </c>
      <c r="T2" s="192">
        <v>0</v>
      </c>
      <c r="U2" s="131">
        <f>B2+E2+H2+K2+N2+Q2</f>
        <v>3</v>
      </c>
      <c r="V2" s="131" t="s">
        <v>135</v>
      </c>
      <c r="W2" s="132">
        <f>D3+G2+J2+M2+P2+S2</f>
        <v>12</v>
      </c>
      <c r="X2" s="141">
        <f>U2/W2</f>
        <v>0.25</v>
      </c>
      <c r="Y2" s="184" t="s">
        <v>144</v>
      </c>
    </row>
    <row r="3" spans="1:25" x14ac:dyDescent="0.25">
      <c r="A3" s="182"/>
      <c r="B3" s="102"/>
      <c r="C3" s="102"/>
      <c r="D3" s="102"/>
      <c r="E3" s="12">
        <v>28</v>
      </c>
      <c r="F3" s="12" t="s">
        <v>135</v>
      </c>
      <c r="G3" s="99">
        <v>30</v>
      </c>
      <c r="H3" s="12">
        <v>25</v>
      </c>
      <c r="I3" s="12" t="s">
        <v>135</v>
      </c>
      <c r="J3" s="108">
        <v>22</v>
      </c>
      <c r="K3" s="130">
        <v>11</v>
      </c>
      <c r="L3" s="12" t="s">
        <v>135</v>
      </c>
      <c r="M3" s="108">
        <v>25</v>
      </c>
      <c r="N3" s="12">
        <v>19</v>
      </c>
      <c r="O3" s="12" t="s">
        <v>135</v>
      </c>
      <c r="P3" s="99">
        <v>25</v>
      </c>
      <c r="Q3" s="130">
        <v>22</v>
      </c>
      <c r="R3" s="12" t="s">
        <v>135</v>
      </c>
      <c r="S3" s="122">
        <v>25</v>
      </c>
      <c r="T3" s="192"/>
      <c r="U3" s="133">
        <f t="shared" ref="U3:U6" si="0">B3+E3+H3+K3+N3+Q3</f>
        <v>105</v>
      </c>
      <c r="V3" s="133" t="s">
        <v>135</v>
      </c>
      <c r="W3" s="134">
        <f t="shared" ref="W3:W6" si="1">D4+G3+J3+M3+P3+S3</f>
        <v>127</v>
      </c>
      <c r="X3" s="133"/>
      <c r="Y3" s="184"/>
    </row>
    <row r="4" spans="1:25" s="68" customFormat="1" x14ac:dyDescent="0.25">
      <c r="A4" s="182"/>
      <c r="B4" s="194" t="s">
        <v>137</v>
      </c>
      <c r="C4" s="194"/>
      <c r="D4" s="194"/>
      <c r="E4" s="12">
        <v>25</v>
      </c>
      <c r="F4" s="12" t="s">
        <v>135</v>
      </c>
      <c r="G4" s="99">
        <v>27</v>
      </c>
      <c r="H4" s="12">
        <v>23</v>
      </c>
      <c r="I4" s="12" t="s">
        <v>135</v>
      </c>
      <c r="J4" s="108">
        <v>25</v>
      </c>
      <c r="K4" s="130">
        <v>22</v>
      </c>
      <c r="L4" s="12" t="s">
        <v>135</v>
      </c>
      <c r="M4" s="108">
        <v>25</v>
      </c>
      <c r="N4" s="12">
        <v>20</v>
      </c>
      <c r="O4" s="12" t="s">
        <v>135</v>
      </c>
      <c r="P4" s="99">
        <v>25</v>
      </c>
      <c r="Q4" s="130">
        <v>12</v>
      </c>
      <c r="R4" s="12" t="s">
        <v>135</v>
      </c>
      <c r="S4" s="122">
        <v>25</v>
      </c>
      <c r="T4" s="192"/>
      <c r="U4" s="133">
        <f>E4+H4+K4+N4+Q4</f>
        <v>102</v>
      </c>
      <c r="V4" s="133" t="s">
        <v>135</v>
      </c>
      <c r="W4" s="134">
        <f t="shared" si="1"/>
        <v>127</v>
      </c>
      <c r="X4" s="133"/>
      <c r="Y4" s="184"/>
    </row>
    <row r="5" spans="1:25" x14ac:dyDescent="0.25">
      <c r="A5" s="182"/>
      <c r="B5" s="102"/>
      <c r="C5" s="102"/>
      <c r="D5" s="102"/>
      <c r="E5" s="44">
        <v>13</v>
      </c>
      <c r="F5" s="44" t="s">
        <v>135</v>
      </c>
      <c r="G5" s="98">
        <v>25</v>
      </c>
      <c r="H5" s="44">
        <v>24</v>
      </c>
      <c r="I5" s="44" t="s">
        <v>135</v>
      </c>
      <c r="J5" s="98">
        <v>26</v>
      </c>
      <c r="K5" s="44">
        <v>19</v>
      </c>
      <c r="L5" s="44" t="s">
        <v>135</v>
      </c>
      <c r="M5" s="98">
        <v>25</v>
      </c>
      <c r="N5" s="44">
        <v>25</v>
      </c>
      <c r="O5" s="44" t="s">
        <v>135</v>
      </c>
      <c r="P5" s="98">
        <v>13</v>
      </c>
      <c r="Q5" s="44">
        <v>25</v>
      </c>
      <c r="R5" s="44" t="s">
        <v>135</v>
      </c>
      <c r="S5" s="123">
        <v>13</v>
      </c>
      <c r="T5" s="193"/>
      <c r="U5" s="135">
        <f t="shared" si="0"/>
        <v>106</v>
      </c>
      <c r="V5" s="135" t="s">
        <v>135</v>
      </c>
      <c r="W5" s="136">
        <f t="shared" si="1"/>
        <v>102</v>
      </c>
      <c r="X5" s="135"/>
      <c r="Y5" s="184"/>
    </row>
    <row r="6" spans="1:25" ht="15.75" thickBot="1" x14ac:dyDescent="0.3">
      <c r="A6" s="183"/>
      <c r="B6" s="103"/>
      <c r="C6" s="103"/>
      <c r="D6" s="103"/>
      <c r="E6" s="100">
        <f>SUM(E3:E5)</f>
        <v>66</v>
      </c>
      <c r="F6" s="100" t="s">
        <v>135</v>
      </c>
      <c r="G6" s="101">
        <f>SUM(G3:G5)</f>
        <v>82</v>
      </c>
      <c r="H6" s="100">
        <f>SUM(H3:H5)</f>
        <v>72</v>
      </c>
      <c r="I6" s="100" t="s">
        <v>135</v>
      </c>
      <c r="J6" s="101">
        <f t="shared" ref="J6" si="2">SUM(J3:J5)</f>
        <v>73</v>
      </c>
      <c r="K6" s="100">
        <f>SUM(K3:K5)</f>
        <v>52</v>
      </c>
      <c r="L6" s="100" t="s">
        <v>135</v>
      </c>
      <c r="M6" s="101">
        <f t="shared" ref="M6" si="3">SUM(M3:M5)</f>
        <v>75</v>
      </c>
      <c r="N6" s="100">
        <f>SUM(N3:N5)</f>
        <v>64</v>
      </c>
      <c r="O6" s="100" t="s">
        <v>135</v>
      </c>
      <c r="P6" s="101">
        <f t="shared" ref="P6" si="4">SUM(P3:P5)</f>
        <v>63</v>
      </c>
      <c r="Q6" s="100">
        <f>SUM(Q3:Q5)</f>
        <v>59</v>
      </c>
      <c r="R6" s="100" t="s">
        <v>135</v>
      </c>
      <c r="S6" s="101">
        <f t="shared" ref="S6" si="5">SUM(S3:S5)</f>
        <v>63</v>
      </c>
      <c r="T6" s="101"/>
      <c r="U6" s="137">
        <f t="shared" si="0"/>
        <v>313</v>
      </c>
      <c r="V6" s="137" t="s">
        <v>135</v>
      </c>
      <c r="W6" s="138">
        <f t="shared" si="1"/>
        <v>356</v>
      </c>
      <c r="X6" s="139">
        <f>U6/W6</f>
        <v>0.8792134831460674</v>
      </c>
      <c r="Y6" s="185"/>
    </row>
    <row r="7" spans="1:25" s="45" customFormat="1" ht="19.5" customHeight="1" x14ac:dyDescent="0.25">
      <c r="A7" s="182" t="s">
        <v>28</v>
      </c>
      <c r="B7" s="116">
        <f>G2</f>
        <v>3</v>
      </c>
      <c r="C7" s="116" t="s">
        <v>135</v>
      </c>
      <c r="D7" s="117">
        <f>E2</f>
        <v>0</v>
      </c>
      <c r="E7" s="114"/>
      <c r="F7" s="114"/>
      <c r="G7" s="115"/>
      <c r="H7" s="116">
        <v>2</v>
      </c>
      <c r="I7" s="116" t="s">
        <v>135</v>
      </c>
      <c r="J7" s="117">
        <v>1</v>
      </c>
      <c r="K7" s="116">
        <v>1</v>
      </c>
      <c r="L7" s="116" t="s">
        <v>135</v>
      </c>
      <c r="M7" s="117">
        <v>2</v>
      </c>
      <c r="N7" s="116">
        <v>2</v>
      </c>
      <c r="O7" s="116" t="s">
        <v>135</v>
      </c>
      <c r="P7" s="117">
        <v>1</v>
      </c>
      <c r="Q7" s="116">
        <v>1</v>
      </c>
      <c r="R7" s="116" t="s">
        <v>135</v>
      </c>
      <c r="S7" s="121">
        <v>2</v>
      </c>
      <c r="T7" s="192">
        <v>6</v>
      </c>
      <c r="U7" s="131">
        <f>B7+E7+H7+K7+N7+Q7</f>
        <v>9</v>
      </c>
      <c r="V7" s="131" t="s">
        <v>135</v>
      </c>
      <c r="W7" s="132">
        <f>D7+G7+J7+M7+P7+S7</f>
        <v>6</v>
      </c>
      <c r="X7" s="141">
        <f>U7/W7</f>
        <v>1.5</v>
      </c>
      <c r="Y7" s="186" t="s">
        <v>146</v>
      </c>
    </row>
    <row r="8" spans="1:25" ht="15" customHeight="1" x14ac:dyDescent="0.25">
      <c r="A8" s="182"/>
      <c r="B8" s="12">
        <f>G3</f>
        <v>30</v>
      </c>
      <c r="C8" s="12" t="s">
        <v>135</v>
      </c>
      <c r="D8" s="99">
        <f>E3</f>
        <v>28</v>
      </c>
      <c r="E8" s="102"/>
      <c r="F8" s="102"/>
      <c r="G8" s="102"/>
      <c r="H8" s="12">
        <v>25</v>
      </c>
      <c r="I8" s="12" t="s">
        <v>135</v>
      </c>
      <c r="J8" s="99">
        <v>22</v>
      </c>
      <c r="K8" s="12">
        <v>27</v>
      </c>
      <c r="L8" s="12" t="s">
        <v>135</v>
      </c>
      <c r="M8" s="108">
        <v>25</v>
      </c>
      <c r="N8" s="130">
        <v>16</v>
      </c>
      <c r="O8" s="12" t="s">
        <v>135</v>
      </c>
      <c r="P8" s="108">
        <v>25</v>
      </c>
      <c r="Q8" s="130">
        <v>24</v>
      </c>
      <c r="R8" s="12" t="s">
        <v>135</v>
      </c>
      <c r="S8" s="122">
        <v>26</v>
      </c>
      <c r="T8" s="192"/>
      <c r="U8" s="133">
        <f>B8+E8+H8+K8+N8+Q8</f>
        <v>122</v>
      </c>
      <c r="V8" s="133" t="s">
        <v>135</v>
      </c>
      <c r="W8" s="134">
        <f>D8+G8+J8+M8+P8+S8</f>
        <v>126</v>
      </c>
      <c r="X8" s="140"/>
      <c r="Y8" s="186"/>
    </row>
    <row r="9" spans="1:25" ht="15" customHeight="1" x14ac:dyDescent="0.25">
      <c r="A9" s="182"/>
      <c r="B9" s="12">
        <f t="shared" ref="B9:B10" si="6">G4</f>
        <v>27</v>
      </c>
      <c r="C9" s="12" t="s">
        <v>135</v>
      </c>
      <c r="D9" s="99">
        <f>E4</f>
        <v>25</v>
      </c>
      <c r="E9" s="194" t="s">
        <v>138</v>
      </c>
      <c r="F9" s="194"/>
      <c r="G9" s="194"/>
      <c r="H9" s="12">
        <v>25</v>
      </c>
      <c r="I9" s="12" t="s">
        <v>135</v>
      </c>
      <c r="J9" s="99">
        <v>20</v>
      </c>
      <c r="K9" s="12">
        <v>25</v>
      </c>
      <c r="L9" s="12" t="s">
        <v>135</v>
      </c>
      <c r="M9" s="108">
        <v>9</v>
      </c>
      <c r="N9" s="130">
        <v>25</v>
      </c>
      <c r="O9" s="12" t="s">
        <v>135</v>
      </c>
      <c r="P9" s="108">
        <v>15</v>
      </c>
      <c r="Q9" s="130">
        <v>25</v>
      </c>
      <c r="R9" s="12" t="s">
        <v>135</v>
      </c>
      <c r="S9" s="122">
        <v>14</v>
      </c>
      <c r="T9" s="192"/>
      <c r="U9" s="133">
        <f>B9+H9+K9+N9+Q9</f>
        <v>127</v>
      </c>
      <c r="V9" s="133" t="s">
        <v>135</v>
      </c>
      <c r="W9" s="134">
        <f t="shared" ref="W9:W11" si="7">D9+G9+J9+M9+P9+S9</f>
        <v>83</v>
      </c>
      <c r="X9" s="140"/>
      <c r="Y9" s="186"/>
    </row>
    <row r="10" spans="1:25" ht="15" customHeight="1" x14ac:dyDescent="0.25">
      <c r="A10" s="182"/>
      <c r="B10" s="44">
        <f t="shared" si="6"/>
        <v>25</v>
      </c>
      <c r="C10" s="44" t="s">
        <v>135</v>
      </c>
      <c r="D10" s="98">
        <f>E5</f>
        <v>13</v>
      </c>
      <c r="E10" s="102"/>
      <c r="F10" s="102"/>
      <c r="G10" s="102"/>
      <c r="H10" s="44">
        <v>22</v>
      </c>
      <c r="I10" s="44" t="s">
        <v>135</v>
      </c>
      <c r="J10" s="98">
        <v>25</v>
      </c>
      <c r="K10" s="109">
        <v>17</v>
      </c>
      <c r="L10" s="44" t="s">
        <v>135</v>
      </c>
      <c r="M10" s="110">
        <v>25</v>
      </c>
      <c r="N10" s="44">
        <v>25</v>
      </c>
      <c r="O10" s="44" t="s">
        <v>135</v>
      </c>
      <c r="P10" s="98">
        <v>15</v>
      </c>
      <c r="Q10" s="44">
        <v>24</v>
      </c>
      <c r="R10" s="44" t="s">
        <v>135</v>
      </c>
      <c r="S10" s="123">
        <v>26</v>
      </c>
      <c r="T10" s="193"/>
      <c r="U10" s="135">
        <f t="shared" ref="U10:U11" si="8">B10+E10+H10+K10+N10+Q10</f>
        <v>113</v>
      </c>
      <c r="V10" s="135" t="s">
        <v>135</v>
      </c>
      <c r="W10" s="136">
        <f t="shared" si="7"/>
        <v>104</v>
      </c>
      <c r="X10" s="135"/>
      <c r="Y10" s="186"/>
    </row>
    <row r="11" spans="1:25" ht="15.75" thickBot="1" x14ac:dyDescent="0.3">
      <c r="A11" s="183"/>
      <c r="B11" s="100">
        <f>G6</f>
        <v>82</v>
      </c>
      <c r="C11" s="100" t="s">
        <v>135</v>
      </c>
      <c r="D11" s="101">
        <f>E6</f>
        <v>66</v>
      </c>
      <c r="E11" s="103"/>
      <c r="F11" s="103"/>
      <c r="G11" s="103"/>
      <c r="H11" s="100">
        <f>SUM(H8:H10)</f>
        <v>72</v>
      </c>
      <c r="I11" s="100" t="s">
        <v>135</v>
      </c>
      <c r="J11" s="101">
        <f t="shared" ref="J11" si="9">SUM(J8:J10)</f>
        <v>67</v>
      </c>
      <c r="K11" s="100">
        <f>SUM(K8:K10)</f>
        <v>69</v>
      </c>
      <c r="L11" s="100" t="s">
        <v>135</v>
      </c>
      <c r="M11" s="101">
        <f t="shared" ref="M11" si="10">SUM(M8:M10)</f>
        <v>59</v>
      </c>
      <c r="N11" s="100">
        <f>SUM(N8:N10)</f>
        <v>66</v>
      </c>
      <c r="O11" s="100" t="s">
        <v>135</v>
      </c>
      <c r="P11" s="101">
        <f t="shared" ref="P11" si="11">SUM(P8:P10)</f>
        <v>55</v>
      </c>
      <c r="Q11" s="100">
        <f>SUM(Q8:Q10)</f>
        <v>73</v>
      </c>
      <c r="R11" s="100" t="s">
        <v>135</v>
      </c>
      <c r="S11" s="101">
        <f t="shared" ref="S11" si="12">SUM(S8:S10)</f>
        <v>66</v>
      </c>
      <c r="T11" s="101"/>
      <c r="U11" s="137">
        <f t="shared" si="8"/>
        <v>362</v>
      </c>
      <c r="V11" s="137" t="s">
        <v>135</v>
      </c>
      <c r="W11" s="138">
        <f t="shared" si="7"/>
        <v>313</v>
      </c>
      <c r="X11" s="139">
        <f>U11/W11</f>
        <v>1.1565495207667731</v>
      </c>
      <c r="Y11" s="187"/>
    </row>
    <row r="12" spans="1:25" s="45" customFormat="1" ht="19.5" customHeight="1" x14ac:dyDescent="0.25">
      <c r="A12" s="182" t="s">
        <v>133</v>
      </c>
      <c r="B12" s="116">
        <f>J2</f>
        <v>2</v>
      </c>
      <c r="C12" s="116" t="s">
        <v>135</v>
      </c>
      <c r="D12" s="117">
        <f>H2</f>
        <v>1</v>
      </c>
      <c r="E12" s="116">
        <f>J7</f>
        <v>1</v>
      </c>
      <c r="F12" s="116" t="s">
        <v>135</v>
      </c>
      <c r="G12" s="117">
        <f>H7</f>
        <v>2</v>
      </c>
      <c r="H12" s="114"/>
      <c r="I12" s="114"/>
      <c r="J12" s="115"/>
      <c r="K12" s="116">
        <v>1</v>
      </c>
      <c r="L12" s="116" t="s">
        <v>135</v>
      </c>
      <c r="M12" s="117">
        <v>2</v>
      </c>
      <c r="N12" s="116">
        <v>3</v>
      </c>
      <c r="O12" s="116" t="s">
        <v>135</v>
      </c>
      <c r="P12" s="117">
        <v>0</v>
      </c>
      <c r="Q12" s="116">
        <v>3</v>
      </c>
      <c r="R12" s="116" t="s">
        <v>135</v>
      </c>
      <c r="S12" s="121">
        <v>0</v>
      </c>
      <c r="T12" s="192">
        <v>6</v>
      </c>
      <c r="U12" s="131">
        <f>B12+E12+H12+K12+N12+Q12</f>
        <v>10</v>
      </c>
      <c r="V12" s="131" t="s">
        <v>135</v>
      </c>
      <c r="W12" s="132">
        <f>D12+G12+J12+M12+P12+S12</f>
        <v>5</v>
      </c>
      <c r="X12" s="141">
        <f>U12/W12</f>
        <v>2</v>
      </c>
      <c r="Y12" s="188" t="s">
        <v>147</v>
      </c>
    </row>
    <row r="13" spans="1:25" ht="15" customHeight="1" x14ac:dyDescent="0.25">
      <c r="A13" s="182"/>
      <c r="B13" s="104">
        <f>J3</f>
        <v>22</v>
      </c>
      <c r="C13" s="104" t="s">
        <v>135</v>
      </c>
      <c r="D13" s="106">
        <f>H3</f>
        <v>25</v>
      </c>
      <c r="E13" s="12">
        <f>J8</f>
        <v>22</v>
      </c>
      <c r="F13" s="12" t="s">
        <v>135</v>
      </c>
      <c r="G13" s="99">
        <f>H8</f>
        <v>25</v>
      </c>
      <c r="H13" s="102"/>
      <c r="I13" s="102"/>
      <c r="J13" s="102"/>
      <c r="K13" s="130">
        <v>17</v>
      </c>
      <c r="L13" s="12" t="s">
        <v>135</v>
      </c>
      <c r="M13" s="108">
        <v>25</v>
      </c>
      <c r="N13" s="130">
        <v>25</v>
      </c>
      <c r="O13" s="12" t="s">
        <v>135</v>
      </c>
      <c r="P13" s="108">
        <v>13</v>
      </c>
      <c r="Q13" s="12">
        <v>25</v>
      </c>
      <c r="R13" s="12" t="s">
        <v>135</v>
      </c>
      <c r="S13" s="122">
        <v>23</v>
      </c>
      <c r="T13" s="192"/>
      <c r="U13" s="133">
        <f>B13+E13+H13+K13+N13+Q13</f>
        <v>111</v>
      </c>
      <c r="V13" s="133" t="s">
        <v>135</v>
      </c>
      <c r="W13" s="134">
        <f>D13+G13+J13+M13+P13+S13</f>
        <v>111</v>
      </c>
      <c r="X13" s="140"/>
      <c r="Y13" s="188"/>
    </row>
    <row r="14" spans="1:25" ht="15" customHeight="1" x14ac:dyDescent="0.25">
      <c r="A14" s="182"/>
      <c r="B14" s="104">
        <f t="shared" ref="B14:B16" si="13">J4</f>
        <v>25</v>
      </c>
      <c r="C14" s="104" t="s">
        <v>135</v>
      </c>
      <c r="D14" s="106">
        <f t="shared" ref="D14:D16" si="14">H4</f>
        <v>23</v>
      </c>
      <c r="E14" s="12">
        <f t="shared" ref="E14:E16" si="15">J9</f>
        <v>20</v>
      </c>
      <c r="F14" s="12" t="s">
        <v>135</v>
      </c>
      <c r="G14" s="99">
        <f t="shared" ref="G14:G16" si="16">H9</f>
        <v>25</v>
      </c>
      <c r="H14" s="194" t="s">
        <v>139</v>
      </c>
      <c r="I14" s="194"/>
      <c r="J14" s="194"/>
      <c r="K14" s="130">
        <v>25</v>
      </c>
      <c r="L14" s="12" t="s">
        <v>135</v>
      </c>
      <c r="M14" s="108">
        <v>17</v>
      </c>
      <c r="N14" s="130">
        <v>26</v>
      </c>
      <c r="O14" s="12" t="s">
        <v>135</v>
      </c>
      <c r="P14" s="108">
        <v>24</v>
      </c>
      <c r="Q14" s="12">
        <v>25</v>
      </c>
      <c r="R14" s="12" t="s">
        <v>135</v>
      </c>
      <c r="S14" s="122">
        <v>23</v>
      </c>
      <c r="T14" s="192"/>
      <c r="U14" s="133">
        <f>B14+E14+K14+N14+Q14</f>
        <v>121</v>
      </c>
      <c r="V14" s="133" t="s">
        <v>135</v>
      </c>
      <c r="W14" s="134">
        <f t="shared" ref="W14:W16" si="17">D14+G14+J14+M14+P14+S14</f>
        <v>112</v>
      </c>
      <c r="X14" s="140"/>
      <c r="Y14" s="188"/>
    </row>
    <row r="15" spans="1:25" ht="15" customHeight="1" x14ac:dyDescent="0.25">
      <c r="A15" s="182"/>
      <c r="B15" s="105">
        <f t="shared" si="13"/>
        <v>26</v>
      </c>
      <c r="C15" s="105" t="s">
        <v>135</v>
      </c>
      <c r="D15" s="107">
        <f t="shared" si="14"/>
        <v>24</v>
      </c>
      <c r="E15" s="44">
        <f t="shared" si="15"/>
        <v>25</v>
      </c>
      <c r="F15" s="44" t="s">
        <v>135</v>
      </c>
      <c r="G15" s="98">
        <f t="shared" si="16"/>
        <v>22</v>
      </c>
      <c r="H15" s="102"/>
      <c r="I15" s="102"/>
      <c r="J15" s="102"/>
      <c r="K15" s="44">
        <v>13</v>
      </c>
      <c r="L15" s="44" t="s">
        <v>135</v>
      </c>
      <c r="M15" s="98">
        <v>25</v>
      </c>
      <c r="N15" s="44">
        <v>25</v>
      </c>
      <c r="O15" s="44" t="s">
        <v>135</v>
      </c>
      <c r="P15" s="98">
        <v>17</v>
      </c>
      <c r="Q15" s="109">
        <v>25</v>
      </c>
      <c r="R15" s="44" t="s">
        <v>135</v>
      </c>
      <c r="S15" s="123">
        <v>13</v>
      </c>
      <c r="T15" s="193"/>
      <c r="U15" s="135">
        <f t="shared" ref="U15:U16" si="18">B15+E15+H15+K15+N15+Q15</f>
        <v>114</v>
      </c>
      <c r="V15" s="135" t="s">
        <v>135</v>
      </c>
      <c r="W15" s="136">
        <f t="shared" si="17"/>
        <v>101</v>
      </c>
      <c r="X15" s="135"/>
      <c r="Y15" s="188"/>
    </row>
    <row r="16" spans="1:25" ht="15.75" thickBot="1" x14ac:dyDescent="0.3">
      <c r="A16" s="183"/>
      <c r="B16" s="118">
        <f t="shared" si="13"/>
        <v>73</v>
      </c>
      <c r="C16" s="111" t="s">
        <v>135</v>
      </c>
      <c r="D16" s="119">
        <f t="shared" si="14"/>
        <v>72</v>
      </c>
      <c r="E16" s="111">
        <f t="shared" si="15"/>
        <v>67</v>
      </c>
      <c r="F16" s="111" t="s">
        <v>135</v>
      </c>
      <c r="G16" s="112">
        <f t="shared" si="16"/>
        <v>72</v>
      </c>
      <c r="H16" s="103"/>
      <c r="I16" s="103"/>
      <c r="J16" s="103"/>
      <c r="K16" s="111">
        <f t="shared" ref="K16" si="19">P11</f>
        <v>55</v>
      </c>
      <c r="L16" s="111" t="s">
        <v>135</v>
      </c>
      <c r="M16" s="112">
        <f>SUM(M13:M15)</f>
        <v>67</v>
      </c>
      <c r="N16" s="111">
        <f>SUM(N13:N15)</f>
        <v>76</v>
      </c>
      <c r="O16" s="111" t="s">
        <v>135</v>
      </c>
      <c r="P16" s="112">
        <f>SUM(P13:P15)</f>
        <v>54</v>
      </c>
      <c r="Q16" s="100">
        <f>SUM(Q13:Q15)</f>
        <v>75</v>
      </c>
      <c r="R16" s="100" t="s">
        <v>135</v>
      </c>
      <c r="S16" s="124">
        <f>SUM(S13:S15)</f>
        <v>59</v>
      </c>
      <c r="T16" s="101"/>
      <c r="U16" s="137">
        <f t="shared" si="18"/>
        <v>346</v>
      </c>
      <c r="V16" s="137" t="s">
        <v>135</v>
      </c>
      <c r="W16" s="138">
        <f t="shared" si="17"/>
        <v>324</v>
      </c>
      <c r="X16" s="139">
        <f>U16/W16</f>
        <v>1.0679012345679013</v>
      </c>
      <c r="Y16" s="189"/>
    </row>
    <row r="17" spans="1:30" s="45" customFormat="1" ht="19.5" customHeight="1" x14ac:dyDescent="0.25">
      <c r="A17" s="182" t="s">
        <v>150</v>
      </c>
      <c r="B17" s="116">
        <v>3</v>
      </c>
      <c r="C17" s="116" t="s">
        <v>135</v>
      </c>
      <c r="D17" s="117">
        <v>0</v>
      </c>
      <c r="E17" s="116">
        <f>M7</f>
        <v>2</v>
      </c>
      <c r="F17" s="116" t="s">
        <v>135</v>
      </c>
      <c r="G17" s="117">
        <f>K7</f>
        <v>1</v>
      </c>
      <c r="H17" s="116">
        <v>2</v>
      </c>
      <c r="I17" s="116" t="s">
        <v>135</v>
      </c>
      <c r="J17" s="117">
        <v>1</v>
      </c>
      <c r="K17" s="114"/>
      <c r="L17" s="114"/>
      <c r="M17" s="115"/>
      <c r="N17" s="116">
        <v>3</v>
      </c>
      <c r="O17" s="116" t="s">
        <v>135</v>
      </c>
      <c r="P17" s="117">
        <v>0</v>
      </c>
      <c r="Q17" s="116">
        <f>M27</f>
        <v>3</v>
      </c>
      <c r="R17" s="116" t="s">
        <v>135</v>
      </c>
      <c r="S17" s="121">
        <f>K27</f>
        <v>0</v>
      </c>
      <c r="T17" s="192">
        <v>10</v>
      </c>
      <c r="U17" s="131">
        <f>B17+E17+H17+K17+N17+Q17</f>
        <v>13</v>
      </c>
      <c r="V17" s="131" t="s">
        <v>135</v>
      </c>
      <c r="W17" s="132">
        <f>D17+G17+J17+M17+P17+S17</f>
        <v>2</v>
      </c>
      <c r="X17" s="141">
        <f>U17/W17</f>
        <v>6.5</v>
      </c>
      <c r="Y17" s="190" t="s">
        <v>145</v>
      </c>
    </row>
    <row r="18" spans="1:30" ht="15" customHeight="1" x14ac:dyDescent="0.25">
      <c r="A18" s="182"/>
      <c r="B18" s="12">
        <v>25</v>
      </c>
      <c r="C18" s="12" t="s">
        <v>135</v>
      </c>
      <c r="D18" s="99">
        <v>11</v>
      </c>
      <c r="E18" s="12">
        <f>M8</f>
        <v>25</v>
      </c>
      <c r="F18" s="12" t="s">
        <v>135</v>
      </c>
      <c r="G18" s="99">
        <f>K8</f>
        <v>27</v>
      </c>
      <c r="H18" s="12">
        <v>25</v>
      </c>
      <c r="I18" s="12" t="s">
        <v>135</v>
      </c>
      <c r="J18" s="99">
        <v>17</v>
      </c>
      <c r="K18" s="102"/>
      <c r="L18" s="102"/>
      <c r="M18" s="102"/>
      <c r="N18" s="12">
        <v>25</v>
      </c>
      <c r="O18" s="12" t="s">
        <v>135</v>
      </c>
      <c r="P18" s="99">
        <v>12</v>
      </c>
      <c r="Q18" s="12">
        <f>M28</f>
        <v>25</v>
      </c>
      <c r="R18" s="12" t="s">
        <v>135</v>
      </c>
      <c r="S18" s="122">
        <f>K28</f>
        <v>15</v>
      </c>
      <c r="T18" s="192"/>
      <c r="U18" s="133">
        <f>B18+E18+H18+K18+N18+Q18</f>
        <v>125</v>
      </c>
      <c r="V18" s="133" t="s">
        <v>135</v>
      </c>
      <c r="W18" s="134">
        <f>D18+G18+J18+M18+P18+S18</f>
        <v>82</v>
      </c>
      <c r="X18" s="140"/>
      <c r="Y18" s="190"/>
      <c r="AD18" s="150"/>
    </row>
    <row r="19" spans="1:30" ht="15" customHeight="1" x14ac:dyDescent="0.25">
      <c r="A19" s="182"/>
      <c r="B19" s="12">
        <v>25</v>
      </c>
      <c r="C19" s="12" t="s">
        <v>135</v>
      </c>
      <c r="D19" s="99">
        <v>22</v>
      </c>
      <c r="E19" s="12">
        <f t="shared" ref="E19:E21" si="20">M9</f>
        <v>9</v>
      </c>
      <c r="F19" s="12" t="s">
        <v>135</v>
      </c>
      <c r="G19" s="99">
        <f t="shared" ref="G19:G21" si="21">K9</f>
        <v>25</v>
      </c>
      <c r="H19" s="12">
        <v>17</v>
      </c>
      <c r="I19" s="12" t="s">
        <v>135</v>
      </c>
      <c r="J19" s="99">
        <v>25</v>
      </c>
      <c r="K19" s="194" t="s">
        <v>140</v>
      </c>
      <c r="L19" s="194"/>
      <c r="M19" s="194"/>
      <c r="N19" s="12">
        <v>25</v>
      </c>
      <c r="O19" s="12" t="s">
        <v>135</v>
      </c>
      <c r="P19" s="99">
        <v>15</v>
      </c>
      <c r="Q19" s="12">
        <f t="shared" ref="Q19:Q21" si="22">M29</f>
        <v>25</v>
      </c>
      <c r="R19" s="12" t="s">
        <v>135</v>
      </c>
      <c r="S19" s="122">
        <f t="shared" ref="S19:S21" si="23">K29</f>
        <v>21</v>
      </c>
      <c r="T19" s="192"/>
      <c r="U19" s="133">
        <f>B19+E19+H19+N19+Q19</f>
        <v>101</v>
      </c>
      <c r="V19" s="133" t="s">
        <v>135</v>
      </c>
      <c r="W19" s="134">
        <f t="shared" ref="W19:W21" si="24">D19+G19+J19+M19+P19+S19</f>
        <v>108</v>
      </c>
      <c r="X19" s="140"/>
      <c r="Y19" s="190"/>
    </row>
    <row r="20" spans="1:30" ht="15" customHeight="1" x14ac:dyDescent="0.25">
      <c r="A20" s="182"/>
      <c r="B20" s="44">
        <v>25</v>
      </c>
      <c r="C20" s="44" t="s">
        <v>135</v>
      </c>
      <c r="D20" s="98">
        <v>19</v>
      </c>
      <c r="E20" s="44">
        <f t="shared" si="20"/>
        <v>25</v>
      </c>
      <c r="F20" s="44" t="s">
        <v>135</v>
      </c>
      <c r="G20" s="98">
        <f t="shared" si="21"/>
        <v>17</v>
      </c>
      <c r="H20" s="44">
        <v>25</v>
      </c>
      <c r="I20" s="44" t="s">
        <v>135</v>
      </c>
      <c r="J20" s="98">
        <v>13</v>
      </c>
      <c r="K20" s="102"/>
      <c r="L20" s="102"/>
      <c r="M20" s="102"/>
      <c r="N20" s="44">
        <v>25</v>
      </c>
      <c r="O20" s="44" t="s">
        <v>135</v>
      </c>
      <c r="P20" s="98">
        <v>12</v>
      </c>
      <c r="Q20" s="44">
        <f t="shared" si="22"/>
        <v>25</v>
      </c>
      <c r="R20" s="44" t="s">
        <v>135</v>
      </c>
      <c r="S20" s="123">
        <f t="shared" si="23"/>
        <v>18</v>
      </c>
      <c r="T20" s="193"/>
      <c r="U20" s="135">
        <f t="shared" ref="U20:U21" si="25">B20+E20+H20+K20+N20+Q20</f>
        <v>125</v>
      </c>
      <c r="V20" s="135" t="s">
        <v>135</v>
      </c>
      <c r="W20" s="136">
        <f t="shared" si="24"/>
        <v>79</v>
      </c>
      <c r="X20" s="135"/>
      <c r="Y20" s="190"/>
    </row>
    <row r="21" spans="1:30" ht="15.75" thickBot="1" x14ac:dyDescent="0.3">
      <c r="A21" s="183"/>
      <c r="B21" s="100">
        <f>SUM(B18:B20)</f>
        <v>75</v>
      </c>
      <c r="C21" s="100" t="s">
        <v>135</v>
      </c>
      <c r="D21" s="101">
        <f>SUM(D18:D20)</f>
        <v>52</v>
      </c>
      <c r="E21" s="100">
        <f t="shared" si="20"/>
        <v>59</v>
      </c>
      <c r="F21" s="100" t="s">
        <v>135</v>
      </c>
      <c r="G21" s="101">
        <f t="shared" si="21"/>
        <v>69</v>
      </c>
      <c r="H21" s="100">
        <f>SUM(H18:H20)</f>
        <v>67</v>
      </c>
      <c r="I21" s="100" t="s">
        <v>135</v>
      </c>
      <c r="J21" s="101">
        <f t="shared" ref="J21" si="26">SUM(J18:J20)</f>
        <v>55</v>
      </c>
      <c r="K21" s="103"/>
      <c r="L21" s="103"/>
      <c r="M21" s="103"/>
      <c r="N21" s="111">
        <f>SUM(N18:N20)</f>
        <v>75</v>
      </c>
      <c r="O21" s="111" t="s">
        <v>135</v>
      </c>
      <c r="P21" s="112">
        <f>SUM(P18:P20)</f>
        <v>39</v>
      </c>
      <c r="Q21" s="111">
        <f t="shared" si="22"/>
        <v>75</v>
      </c>
      <c r="R21" s="100" t="s">
        <v>135</v>
      </c>
      <c r="S21" s="125">
        <f t="shared" si="23"/>
        <v>54</v>
      </c>
      <c r="T21" s="101"/>
      <c r="U21" s="137">
        <f t="shared" si="25"/>
        <v>351</v>
      </c>
      <c r="V21" s="137" t="s">
        <v>135</v>
      </c>
      <c r="W21" s="138">
        <f t="shared" si="24"/>
        <v>269</v>
      </c>
      <c r="X21" s="139">
        <f>U21/W21</f>
        <v>1.3048327137546469</v>
      </c>
      <c r="Y21" s="191"/>
    </row>
    <row r="22" spans="1:30" s="45" customFormat="1" ht="19.5" customHeight="1" x14ac:dyDescent="0.25">
      <c r="A22" s="182" t="s">
        <v>134</v>
      </c>
      <c r="B22" s="116">
        <f>P2</f>
        <v>2</v>
      </c>
      <c r="C22" s="116" t="s">
        <v>135</v>
      </c>
      <c r="D22" s="117">
        <f>N2</f>
        <v>1</v>
      </c>
      <c r="E22" s="116">
        <v>1</v>
      </c>
      <c r="F22" s="116" t="s">
        <v>135</v>
      </c>
      <c r="G22" s="117">
        <v>2</v>
      </c>
      <c r="H22" s="116">
        <v>0</v>
      </c>
      <c r="I22" s="116" t="s">
        <v>135</v>
      </c>
      <c r="J22" s="117">
        <v>3</v>
      </c>
      <c r="K22" s="116">
        <f>P17</f>
        <v>0</v>
      </c>
      <c r="L22" s="116" t="s">
        <v>135</v>
      </c>
      <c r="M22" s="117">
        <f>N17</f>
        <v>3</v>
      </c>
      <c r="N22" s="114"/>
      <c r="O22" s="114"/>
      <c r="P22" s="115"/>
      <c r="Q22" s="116">
        <v>2</v>
      </c>
      <c r="R22" s="116" t="s">
        <v>135</v>
      </c>
      <c r="S22" s="121">
        <v>1</v>
      </c>
      <c r="T22" s="192">
        <v>4</v>
      </c>
      <c r="U22" s="131">
        <f>B22+E22+H22+K22+N22+Q22</f>
        <v>5</v>
      </c>
      <c r="V22" s="131" t="s">
        <v>135</v>
      </c>
      <c r="W22" s="132">
        <f>D22+G22+J22+M22+P22+S22</f>
        <v>10</v>
      </c>
      <c r="X22" s="141">
        <f>U22/W22</f>
        <v>0.5</v>
      </c>
      <c r="Y22" s="177" t="s">
        <v>149</v>
      </c>
    </row>
    <row r="23" spans="1:30" ht="15" customHeight="1" x14ac:dyDescent="0.25">
      <c r="A23" s="182"/>
      <c r="B23" s="12">
        <f>P3</f>
        <v>25</v>
      </c>
      <c r="C23" s="12" t="s">
        <v>135</v>
      </c>
      <c r="D23" s="99">
        <f>N3</f>
        <v>19</v>
      </c>
      <c r="E23" s="12">
        <v>25</v>
      </c>
      <c r="F23" s="12" t="s">
        <v>135</v>
      </c>
      <c r="G23" s="99">
        <v>16</v>
      </c>
      <c r="H23" s="130">
        <v>13</v>
      </c>
      <c r="I23" s="12" t="s">
        <v>135</v>
      </c>
      <c r="J23" s="108">
        <v>25</v>
      </c>
      <c r="K23" s="12">
        <f>P18</f>
        <v>12</v>
      </c>
      <c r="L23" s="12" t="s">
        <v>135</v>
      </c>
      <c r="M23" s="99">
        <f>N18</f>
        <v>25</v>
      </c>
      <c r="N23" s="102"/>
      <c r="O23" s="102"/>
      <c r="P23" s="102"/>
      <c r="Q23" s="12">
        <v>25</v>
      </c>
      <c r="R23" s="12" t="s">
        <v>135</v>
      </c>
      <c r="S23" s="122">
        <v>19</v>
      </c>
      <c r="T23" s="192"/>
      <c r="U23" s="133">
        <f>B23+E23+H23+K23+N23+Q23</f>
        <v>100</v>
      </c>
      <c r="V23" s="133" t="s">
        <v>135</v>
      </c>
      <c r="W23" s="134">
        <f>D23+G23+J23+M23+P23+S23</f>
        <v>104</v>
      </c>
      <c r="X23" s="140"/>
      <c r="Y23" s="177"/>
    </row>
    <row r="24" spans="1:30" ht="15" customHeight="1" x14ac:dyDescent="0.25">
      <c r="A24" s="182"/>
      <c r="B24" s="12">
        <f t="shared" ref="B24:B26" si="27">P4</f>
        <v>25</v>
      </c>
      <c r="C24" s="12" t="s">
        <v>135</v>
      </c>
      <c r="D24" s="99">
        <f t="shared" ref="D24:D26" si="28">N4</f>
        <v>20</v>
      </c>
      <c r="E24" s="12">
        <v>15</v>
      </c>
      <c r="F24" s="12" t="s">
        <v>135</v>
      </c>
      <c r="G24" s="99">
        <v>25</v>
      </c>
      <c r="H24" s="130">
        <v>24</v>
      </c>
      <c r="I24" s="12" t="s">
        <v>135</v>
      </c>
      <c r="J24" s="108">
        <v>26</v>
      </c>
      <c r="K24" s="12">
        <f t="shared" ref="K24:K26" si="29">P19</f>
        <v>15</v>
      </c>
      <c r="L24" s="12" t="s">
        <v>135</v>
      </c>
      <c r="M24" s="99">
        <f t="shared" ref="M24:M26" si="30">N19</f>
        <v>25</v>
      </c>
      <c r="N24" s="194">
        <v>2016</v>
      </c>
      <c r="O24" s="194"/>
      <c r="P24" s="194"/>
      <c r="Q24" s="12">
        <v>25</v>
      </c>
      <c r="R24" s="12" t="s">
        <v>135</v>
      </c>
      <c r="S24" s="122">
        <v>18</v>
      </c>
      <c r="T24" s="192"/>
      <c r="U24" s="133">
        <f>B24+E24+H24+K24+Q24</f>
        <v>104</v>
      </c>
      <c r="V24" s="133" t="s">
        <v>135</v>
      </c>
      <c r="W24" s="134">
        <f t="shared" ref="W24:W26" si="31">D24+G24+J24+M24+P24+S24</f>
        <v>114</v>
      </c>
      <c r="X24" s="140"/>
      <c r="Y24" s="177"/>
    </row>
    <row r="25" spans="1:30" ht="15" customHeight="1" x14ac:dyDescent="0.25">
      <c r="A25" s="182"/>
      <c r="B25" s="44">
        <f t="shared" si="27"/>
        <v>13</v>
      </c>
      <c r="C25" s="44" t="s">
        <v>135</v>
      </c>
      <c r="D25" s="98">
        <f t="shared" si="28"/>
        <v>25</v>
      </c>
      <c r="E25" s="44">
        <v>15</v>
      </c>
      <c r="F25" s="44" t="s">
        <v>135</v>
      </c>
      <c r="G25" s="98">
        <v>25</v>
      </c>
      <c r="H25" s="44">
        <v>17</v>
      </c>
      <c r="I25" s="44" t="s">
        <v>135</v>
      </c>
      <c r="J25" s="98">
        <v>25</v>
      </c>
      <c r="K25" s="44">
        <f t="shared" si="29"/>
        <v>12</v>
      </c>
      <c r="L25" s="44" t="s">
        <v>135</v>
      </c>
      <c r="M25" s="98">
        <f t="shared" si="30"/>
        <v>25</v>
      </c>
      <c r="N25" s="102"/>
      <c r="O25" s="102"/>
      <c r="P25" s="102"/>
      <c r="Q25" s="109">
        <v>21</v>
      </c>
      <c r="R25" s="44" t="s">
        <v>135</v>
      </c>
      <c r="S25" s="126">
        <v>25</v>
      </c>
      <c r="T25" s="193"/>
      <c r="U25" s="135">
        <f t="shared" ref="U25:U26" si="32">B25+E25+H25+K25+N25+Q25</f>
        <v>78</v>
      </c>
      <c r="V25" s="135" t="s">
        <v>135</v>
      </c>
      <c r="W25" s="136">
        <f t="shared" si="31"/>
        <v>125</v>
      </c>
      <c r="X25" s="135"/>
      <c r="Y25" s="177"/>
    </row>
    <row r="26" spans="1:30" ht="15.75" thickBot="1" x14ac:dyDescent="0.3">
      <c r="A26" s="183"/>
      <c r="B26" s="111">
        <f t="shared" si="27"/>
        <v>63</v>
      </c>
      <c r="C26" s="111" t="s">
        <v>135</v>
      </c>
      <c r="D26" s="112">
        <f t="shared" si="28"/>
        <v>64</v>
      </c>
      <c r="E26" s="111">
        <f>SUM(E23:E25)</f>
        <v>55</v>
      </c>
      <c r="F26" s="111" t="s">
        <v>135</v>
      </c>
      <c r="G26" s="112">
        <f>SUM(G23:G25)</f>
        <v>66</v>
      </c>
      <c r="H26" s="100">
        <f>SUM(H23:H25)</f>
        <v>54</v>
      </c>
      <c r="I26" s="100" t="s">
        <v>135</v>
      </c>
      <c r="J26" s="101">
        <f t="shared" ref="J26" si="33">SUM(J23:J25)</f>
        <v>76</v>
      </c>
      <c r="K26" s="100">
        <f t="shared" si="29"/>
        <v>39</v>
      </c>
      <c r="L26" s="100" t="s">
        <v>135</v>
      </c>
      <c r="M26" s="101">
        <f t="shared" si="30"/>
        <v>75</v>
      </c>
      <c r="N26" s="103"/>
      <c r="O26" s="103"/>
      <c r="P26" s="103"/>
      <c r="Q26" s="100">
        <f>SUM(Q23:Q25)</f>
        <v>71</v>
      </c>
      <c r="R26" s="100" t="s">
        <v>135</v>
      </c>
      <c r="S26" s="124">
        <f>SUM(S23:S25)</f>
        <v>62</v>
      </c>
      <c r="T26" s="101"/>
      <c r="U26" s="137">
        <f t="shared" si="32"/>
        <v>282</v>
      </c>
      <c r="V26" s="137" t="s">
        <v>135</v>
      </c>
      <c r="W26" s="138">
        <f t="shared" si="31"/>
        <v>343</v>
      </c>
      <c r="X26" s="139">
        <f>U26/W26</f>
        <v>0.82215743440233235</v>
      </c>
      <c r="Y26" s="178"/>
    </row>
    <row r="27" spans="1:30" s="45" customFormat="1" ht="19.5" customHeight="1" x14ac:dyDescent="0.25">
      <c r="A27" s="182" t="s">
        <v>41</v>
      </c>
      <c r="B27" s="116">
        <v>2</v>
      </c>
      <c r="C27" s="116" t="s">
        <v>135</v>
      </c>
      <c r="D27" s="117">
        <v>1</v>
      </c>
      <c r="E27" s="116">
        <v>2</v>
      </c>
      <c r="F27" s="116" t="s">
        <v>135</v>
      </c>
      <c r="G27" s="117">
        <v>1</v>
      </c>
      <c r="H27" s="116">
        <f>S12</f>
        <v>0</v>
      </c>
      <c r="I27" s="116" t="s">
        <v>135</v>
      </c>
      <c r="J27" s="117">
        <f>Q12</f>
        <v>3</v>
      </c>
      <c r="K27" s="116">
        <v>0</v>
      </c>
      <c r="L27" s="116" t="s">
        <v>135</v>
      </c>
      <c r="M27" s="117">
        <v>3</v>
      </c>
      <c r="N27" s="116">
        <f>S22</f>
        <v>1</v>
      </c>
      <c r="O27" s="116" t="s">
        <v>135</v>
      </c>
      <c r="P27" s="117">
        <f>Q22</f>
        <v>2</v>
      </c>
      <c r="Q27" s="114"/>
      <c r="R27" s="114"/>
      <c r="S27" s="127"/>
      <c r="T27" s="192">
        <v>4</v>
      </c>
      <c r="U27" s="131">
        <f>B27+E27+H27+K27+N27+Q27</f>
        <v>5</v>
      </c>
      <c r="V27" s="131" t="s">
        <v>135</v>
      </c>
      <c r="W27" s="132">
        <f>D27+G27+J27+M27+P27+S27</f>
        <v>10</v>
      </c>
      <c r="X27" s="141">
        <f>U27/W27</f>
        <v>0.5</v>
      </c>
      <c r="Y27" s="179" t="s">
        <v>148</v>
      </c>
    </row>
    <row r="28" spans="1:30" ht="15" customHeight="1" x14ac:dyDescent="0.25">
      <c r="A28" s="182"/>
      <c r="B28" s="12">
        <v>25</v>
      </c>
      <c r="C28" s="12" t="s">
        <v>135</v>
      </c>
      <c r="D28" s="99">
        <v>22</v>
      </c>
      <c r="E28" s="130">
        <v>26</v>
      </c>
      <c r="F28" s="12" t="s">
        <v>135</v>
      </c>
      <c r="G28" s="108">
        <v>24</v>
      </c>
      <c r="H28" s="12">
        <f>S13</f>
        <v>23</v>
      </c>
      <c r="I28" s="12" t="s">
        <v>135</v>
      </c>
      <c r="J28" s="99">
        <f>Q13</f>
        <v>25</v>
      </c>
      <c r="K28" s="12">
        <v>15</v>
      </c>
      <c r="L28" s="12" t="s">
        <v>135</v>
      </c>
      <c r="M28" s="99">
        <v>25</v>
      </c>
      <c r="N28" s="12">
        <f>S23</f>
        <v>19</v>
      </c>
      <c r="O28" s="12" t="s">
        <v>135</v>
      </c>
      <c r="P28" s="99">
        <f>Q23</f>
        <v>25</v>
      </c>
      <c r="Q28" s="102"/>
      <c r="R28" s="102"/>
      <c r="S28" s="128"/>
      <c r="T28" s="192"/>
      <c r="U28" s="133">
        <f>B28+E28+H28+K28+N28+Q28</f>
        <v>108</v>
      </c>
      <c r="V28" s="133" t="s">
        <v>135</v>
      </c>
      <c r="W28" s="134">
        <f>D28+G28+J28+M28+P28+S28</f>
        <v>121</v>
      </c>
      <c r="X28" s="140"/>
      <c r="Y28" s="179"/>
    </row>
    <row r="29" spans="1:30" ht="15" customHeight="1" x14ac:dyDescent="0.25">
      <c r="A29" s="182"/>
      <c r="B29" s="12">
        <v>25</v>
      </c>
      <c r="C29" s="12" t="s">
        <v>135</v>
      </c>
      <c r="D29" s="99">
        <v>12</v>
      </c>
      <c r="E29" s="130">
        <v>14</v>
      </c>
      <c r="F29" s="12" t="s">
        <v>135</v>
      </c>
      <c r="G29" s="108">
        <v>25</v>
      </c>
      <c r="H29" s="12">
        <f t="shared" ref="H29:H31" si="34">S14</f>
        <v>23</v>
      </c>
      <c r="I29" s="12" t="s">
        <v>135</v>
      </c>
      <c r="J29" s="99">
        <f t="shared" ref="J29:J31" si="35">Q14</f>
        <v>25</v>
      </c>
      <c r="K29" s="12">
        <v>21</v>
      </c>
      <c r="L29" s="12" t="s">
        <v>135</v>
      </c>
      <c r="M29" s="99">
        <v>25</v>
      </c>
      <c r="N29" s="12">
        <f t="shared" ref="N29:N30" si="36">S24</f>
        <v>18</v>
      </c>
      <c r="O29" s="12" t="s">
        <v>135</v>
      </c>
      <c r="P29" s="99">
        <f t="shared" ref="P29:P30" si="37">Q24</f>
        <v>25</v>
      </c>
      <c r="Q29" s="102"/>
      <c r="R29" s="102"/>
      <c r="S29" s="128"/>
      <c r="T29" s="192"/>
      <c r="U29" s="133">
        <f t="shared" ref="U29:U31" si="38">B29+E29+H29+K29+N29+Q29</f>
        <v>101</v>
      </c>
      <c r="V29" s="133" t="s">
        <v>135</v>
      </c>
      <c r="W29" s="134">
        <f t="shared" ref="W29:W31" si="39">D29+G29+J29+M29+P29+S29</f>
        <v>112</v>
      </c>
      <c r="X29" s="140"/>
      <c r="Y29" s="179"/>
    </row>
    <row r="30" spans="1:30" ht="15" customHeight="1" x14ac:dyDescent="0.25">
      <c r="A30" s="182"/>
      <c r="B30" s="44">
        <v>13</v>
      </c>
      <c r="C30" s="44" t="s">
        <v>135</v>
      </c>
      <c r="D30" s="98">
        <v>25</v>
      </c>
      <c r="E30" s="44">
        <v>26</v>
      </c>
      <c r="F30" s="44" t="s">
        <v>135</v>
      </c>
      <c r="G30" s="98">
        <v>24</v>
      </c>
      <c r="H30" s="44">
        <f t="shared" si="34"/>
        <v>13</v>
      </c>
      <c r="I30" s="44" t="s">
        <v>135</v>
      </c>
      <c r="J30" s="98">
        <f t="shared" si="35"/>
        <v>25</v>
      </c>
      <c r="K30" s="44">
        <v>18</v>
      </c>
      <c r="L30" s="44" t="s">
        <v>135</v>
      </c>
      <c r="M30" s="98">
        <v>25</v>
      </c>
      <c r="N30" s="44">
        <f t="shared" si="36"/>
        <v>25</v>
      </c>
      <c r="O30" s="44" t="s">
        <v>135</v>
      </c>
      <c r="P30" s="98">
        <f t="shared" si="37"/>
        <v>21</v>
      </c>
      <c r="Q30" s="102"/>
      <c r="R30" s="102"/>
      <c r="S30" s="128"/>
      <c r="T30" s="193"/>
      <c r="U30" s="135">
        <f t="shared" si="38"/>
        <v>95</v>
      </c>
      <c r="V30" s="135" t="s">
        <v>135</v>
      </c>
      <c r="W30" s="136">
        <f t="shared" si="39"/>
        <v>120</v>
      </c>
      <c r="X30" s="135"/>
      <c r="Y30" s="179"/>
    </row>
    <row r="31" spans="1:30" ht="15.75" thickBot="1" x14ac:dyDescent="0.3">
      <c r="A31" s="183"/>
      <c r="B31" s="111">
        <f>SUM(B28:B30)</f>
        <v>63</v>
      </c>
      <c r="C31" s="111" t="s">
        <v>135</v>
      </c>
      <c r="D31" s="112">
        <f>SUM(D28:D30)</f>
        <v>59</v>
      </c>
      <c r="E31" s="111">
        <f>SUM(E28:E30)</f>
        <v>66</v>
      </c>
      <c r="F31" s="111" t="s">
        <v>135</v>
      </c>
      <c r="G31" s="112">
        <f>SUM(G28:G30)</f>
        <v>73</v>
      </c>
      <c r="H31" s="111">
        <f t="shared" si="34"/>
        <v>59</v>
      </c>
      <c r="I31" s="111" t="s">
        <v>135</v>
      </c>
      <c r="J31" s="112">
        <f t="shared" si="35"/>
        <v>75</v>
      </c>
      <c r="K31" s="100">
        <f>SUM(K28:K30)</f>
        <v>54</v>
      </c>
      <c r="L31" s="100" t="s">
        <v>135</v>
      </c>
      <c r="M31" s="101">
        <f>SUM(M28:M30)</f>
        <v>75</v>
      </c>
      <c r="N31" s="100">
        <f>SUM(N28:N30)</f>
        <v>62</v>
      </c>
      <c r="O31" s="100" t="s">
        <v>135</v>
      </c>
      <c r="P31" s="101">
        <f>SUM(P28:P30)</f>
        <v>71</v>
      </c>
      <c r="Q31" s="103"/>
      <c r="R31" s="103"/>
      <c r="S31" s="129"/>
      <c r="T31" s="101"/>
      <c r="U31" s="137">
        <f t="shared" si="38"/>
        <v>304</v>
      </c>
      <c r="V31" s="137" t="s">
        <v>135</v>
      </c>
      <c r="W31" s="138">
        <f t="shared" si="39"/>
        <v>353</v>
      </c>
      <c r="X31" s="139">
        <f>U31/W31</f>
        <v>0.86118980169971671</v>
      </c>
      <c r="Y31" s="180"/>
    </row>
  </sheetData>
  <mergeCells count="30">
    <mergeCell ref="T12:T15"/>
    <mergeCell ref="T17:T20"/>
    <mergeCell ref="T22:T25"/>
    <mergeCell ref="U1:X1"/>
    <mergeCell ref="B4:D4"/>
    <mergeCell ref="E9:G9"/>
    <mergeCell ref="H14:J14"/>
    <mergeCell ref="K19:M19"/>
    <mergeCell ref="Q1:S1"/>
    <mergeCell ref="H1:J1"/>
    <mergeCell ref="B1:D1"/>
    <mergeCell ref="E1:G1"/>
    <mergeCell ref="K1:M1"/>
    <mergeCell ref="N1:P1"/>
    <mergeCell ref="Y22:Y26"/>
    <mergeCell ref="Y27:Y31"/>
    <mergeCell ref="A2:A6"/>
    <mergeCell ref="Y2:Y6"/>
    <mergeCell ref="Y7:Y11"/>
    <mergeCell ref="Y12:Y16"/>
    <mergeCell ref="Y17:Y21"/>
    <mergeCell ref="A7:A11"/>
    <mergeCell ref="A12:A16"/>
    <mergeCell ref="A17:A21"/>
    <mergeCell ref="A22:A26"/>
    <mergeCell ref="A27:A31"/>
    <mergeCell ref="T27:T30"/>
    <mergeCell ref="N24:P24"/>
    <mergeCell ref="T2:T5"/>
    <mergeCell ref="T7:T10"/>
  </mergeCells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1200" r:id="rId1"/>
  <headerFooter>
    <oddHeader xml:space="preserve">&amp;C&amp;"-,Fett"&amp;14Endstand&amp;"-,Standard"&amp;11
</oddHeader>
  </headerFooter>
  <ignoredErrors>
    <ignoredError sqref="H11 J11 K31 M31 Q26 S26 G6:H6 J6 N6:P6 E6 K11:M11 N21 P21 Q16 S16 K6:M6 Q6:S6 N11:P11 Q11:S11 H21 J21 G26:H26 J26 E26" formulaRange="1"/>
    <ignoredError sqref="U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4" workbookViewId="0">
      <selection activeCell="A5" sqref="A5:B10"/>
    </sheetView>
  </sheetViews>
  <sheetFormatPr baseColWidth="10" defaultRowHeight="15" x14ac:dyDescent="0.25"/>
  <cols>
    <col min="1" max="1" width="5.28515625" style="3" customWidth="1"/>
    <col min="2" max="2" width="28" bestFit="1" customWidth="1"/>
    <col min="3" max="3" width="4.85546875" customWidth="1"/>
    <col min="4" max="4" width="33.85546875" customWidth="1"/>
    <col min="5" max="5" width="4.85546875" bestFit="1" customWidth="1"/>
    <col min="6" max="6" width="16.140625" customWidth="1"/>
    <col min="7" max="7" width="5.28515625" customWidth="1"/>
    <col min="8" max="8" width="15.140625" customWidth="1"/>
  </cols>
  <sheetData>
    <row r="1" spans="1:5" ht="18.75" x14ac:dyDescent="0.3">
      <c r="A1" s="200"/>
      <c r="B1" s="200"/>
      <c r="C1" s="200"/>
      <c r="D1" s="200"/>
    </row>
    <row r="2" spans="1:5" x14ac:dyDescent="0.25">
      <c r="A2" s="201"/>
      <c r="B2" s="201"/>
      <c r="C2" s="201"/>
      <c r="D2" s="201"/>
    </row>
    <row r="3" spans="1:5" x14ac:dyDescent="0.25">
      <c r="A3" s="172"/>
      <c r="B3" s="172"/>
      <c r="C3" s="172"/>
      <c r="D3" s="172"/>
    </row>
    <row r="4" spans="1:5" x14ac:dyDescent="0.25">
      <c r="A4" s="1"/>
      <c r="B4" s="2"/>
      <c r="C4" s="2"/>
      <c r="D4" s="2"/>
      <c r="E4" s="2"/>
    </row>
    <row r="5" spans="1:5" ht="15.75" x14ac:dyDescent="0.25">
      <c r="A5" s="202" t="s">
        <v>2</v>
      </c>
      <c r="B5" s="202"/>
      <c r="C5" s="203" t="s">
        <v>7</v>
      </c>
      <c r="D5" s="203"/>
      <c r="E5" s="4"/>
    </row>
    <row r="6" spans="1:5" ht="15.75" x14ac:dyDescent="0.25">
      <c r="A6" s="15" t="s">
        <v>3</v>
      </c>
      <c r="B6" s="13"/>
      <c r="C6" s="14" t="s">
        <v>3</v>
      </c>
      <c r="D6" s="14"/>
      <c r="E6" s="4"/>
    </row>
    <row r="7" spans="1:5" x14ac:dyDescent="0.25">
      <c r="A7" s="5">
        <v>1</v>
      </c>
      <c r="B7" s="6" t="s">
        <v>0</v>
      </c>
      <c r="C7" s="7">
        <v>1</v>
      </c>
      <c r="D7" s="8" t="s">
        <v>5</v>
      </c>
      <c r="E7" s="9"/>
    </row>
    <row r="8" spans="1:5" x14ac:dyDescent="0.25">
      <c r="A8" s="5">
        <v>2</v>
      </c>
      <c r="B8" s="6" t="s">
        <v>1</v>
      </c>
      <c r="C8" s="7">
        <v>2</v>
      </c>
      <c r="D8" s="8"/>
      <c r="E8" s="11"/>
    </row>
    <row r="9" spans="1:5" x14ac:dyDescent="0.25">
      <c r="A9" s="5">
        <v>3</v>
      </c>
      <c r="B9" s="10" t="s">
        <v>9</v>
      </c>
      <c r="C9" s="7">
        <v>3</v>
      </c>
      <c r="D9" s="8"/>
      <c r="E9" s="11"/>
    </row>
    <row r="10" spans="1:5" x14ac:dyDescent="0.25">
      <c r="A10" s="5">
        <v>4</v>
      </c>
      <c r="B10" s="10" t="s">
        <v>8</v>
      </c>
      <c r="C10" s="7">
        <v>4</v>
      </c>
      <c r="D10" s="8"/>
      <c r="E10" s="11"/>
    </row>
    <row r="11" spans="1:5" x14ac:dyDescent="0.25">
      <c r="A11" s="5">
        <v>5</v>
      </c>
      <c r="B11" s="6" t="s">
        <v>6</v>
      </c>
      <c r="C11" s="7">
        <v>5</v>
      </c>
      <c r="D11" s="8"/>
    </row>
    <row r="12" spans="1:5" x14ac:dyDescent="0.25">
      <c r="A12" s="5">
        <v>6</v>
      </c>
      <c r="B12" s="6" t="s">
        <v>11</v>
      </c>
      <c r="C12" s="7">
        <v>6</v>
      </c>
      <c r="D12" s="8"/>
      <c r="E12" s="12"/>
    </row>
    <row r="13" spans="1:5" x14ac:dyDescent="0.25">
      <c r="A13" s="5">
        <v>7</v>
      </c>
      <c r="B13" s="6"/>
      <c r="C13" s="7">
        <v>7</v>
      </c>
      <c r="D13" s="8" t="s">
        <v>10</v>
      </c>
    </row>
    <row r="14" spans="1:5" x14ac:dyDescent="0.25">
      <c r="A14" s="5">
        <v>8</v>
      </c>
      <c r="B14" s="6"/>
      <c r="C14" s="7">
        <v>8</v>
      </c>
      <c r="D14" s="8" t="s">
        <v>4</v>
      </c>
    </row>
    <row r="16" spans="1:5" x14ac:dyDescent="0.25">
      <c r="A16" s="16"/>
    </row>
  </sheetData>
  <mergeCells count="5">
    <mergeCell ref="A1:D1"/>
    <mergeCell ref="A2:D2"/>
    <mergeCell ref="A3:D3"/>
    <mergeCell ref="A5:B5"/>
    <mergeCell ref="C5:D5"/>
  </mergeCells>
  <pageMargins left="0.7" right="0.7" top="0.78740157499999996" bottom="0.78740157499999996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16" zoomScale="85" zoomScaleNormal="85" workbookViewId="0">
      <selection activeCell="A47" sqref="A47:B52"/>
    </sheetView>
  </sheetViews>
  <sheetFormatPr baseColWidth="10" defaultRowHeight="15" x14ac:dyDescent="0.25"/>
  <cols>
    <col min="1" max="1" width="10" style="17" customWidth="1"/>
    <col min="2" max="2" width="38.140625" style="17" customWidth="1"/>
    <col min="3" max="3" width="11.42578125" style="17"/>
    <col min="4" max="4" width="5.5703125" style="17" customWidth="1"/>
    <col min="5" max="5" width="36.5703125" style="17" customWidth="1"/>
    <col min="6" max="6" width="4.7109375" style="17" customWidth="1"/>
    <col min="7" max="7" width="5.28515625" style="17" customWidth="1"/>
    <col min="8" max="8" width="38.140625" style="17" customWidth="1"/>
    <col min="9" max="9" width="11.42578125" style="17"/>
    <col min="10" max="10" width="6.28515625" style="17" customWidth="1"/>
    <col min="11" max="11" width="15.28515625" style="17" customWidth="1"/>
    <col min="12" max="13" width="11.42578125" style="17"/>
    <col min="14" max="14" width="6.5703125" style="17" customWidth="1"/>
    <col min="15" max="15" width="25" style="17" customWidth="1"/>
    <col min="16" max="16" width="3.85546875" style="17" customWidth="1"/>
    <col min="17" max="17" width="23.5703125" style="17" customWidth="1"/>
    <col min="18" max="18" width="4" style="17" customWidth="1"/>
    <col min="19" max="16384" width="11.42578125" style="17"/>
  </cols>
  <sheetData>
    <row r="1" spans="1:12" ht="15.75" x14ac:dyDescent="0.25">
      <c r="A1" s="168" t="s">
        <v>86</v>
      </c>
      <c r="B1" s="168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25">
      <c r="A2" s="172" t="s">
        <v>91</v>
      </c>
      <c r="B2" s="172"/>
      <c r="C2" s="67"/>
      <c r="D2" s="67"/>
      <c r="E2" s="67"/>
      <c r="F2" s="67"/>
      <c r="G2" s="67"/>
      <c r="H2" s="67"/>
      <c r="I2" s="67"/>
      <c r="J2" s="67"/>
      <c r="K2" s="67"/>
    </row>
    <row r="3" spans="1:12" x14ac:dyDescent="0.25">
      <c r="A3" s="61"/>
      <c r="B3" s="62"/>
      <c r="C3" s="62"/>
      <c r="D3" s="60"/>
      <c r="E3" s="60"/>
      <c r="F3" s="60"/>
    </row>
    <row r="4" spans="1:12" x14ac:dyDescent="0.25">
      <c r="A4" s="79">
        <v>1</v>
      </c>
      <c r="B4" s="80" t="s">
        <v>154</v>
      </c>
      <c r="C4" s="60"/>
      <c r="D4" s="60"/>
      <c r="E4" s="60"/>
      <c r="F4" s="60"/>
    </row>
    <row r="5" spans="1:12" x14ac:dyDescent="0.25">
      <c r="A5" s="79">
        <v>2</v>
      </c>
      <c r="B5" s="80" t="s">
        <v>170</v>
      </c>
      <c r="C5" s="60"/>
      <c r="D5" s="60"/>
      <c r="E5" s="60"/>
      <c r="F5" s="60"/>
    </row>
    <row r="6" spans="1:12" x14ac:dyDescent="0.25">
      <c r="A6" s="79">
        <v>3</v>
      </c>
      <c r="B6" s="80" t="s">
        <v>153</v>
      </c>
      <c r="C6" s="60"/>
      <c r="D6" s="60"/>
      <c r="E6" s="60"/>
      <c r="F6" s="60"/>
    </row>
    <row r="7" spans="1:12" x14ac:dyDescent="0.25">
      <c r="A7" s="81">
        <v>4</v>
      </c>
      <c r="B7" s="80" t="s">
        <v>161</v>
      </c>
      <c r="C7" s="60"/>
      <c r="D7" s="60"/>
      <c r="E7" s="60"/>
      <c r="F7" s="60"/>
    </row>
    <row r="9" spans="1:12" x14ac:dyDescent="0.25">
      <c r="A9" s="204" t="s">
        <v>92</v>
      </c>
      <c r="B9" s="204"/>
      <c r="C9" s="60"/>
      <c r="D9" s="60"/>
      <c r="E9" s="60"/>
      <c r="F9" s="60"/>
    </row>
    <row r="10" spans="1:12" x14ac:dyDescent="0.25">
      <c r="A10" s="173" t="s">
        <v>12</v>
      </c>
      <c r="B10" s="173"/>
      <c r="C10" s="60"/>
      <c r="D10" s="60"/>
      <c r="E10" s="64"/>
      <c r="F10" s="64"/>
      <c r="H10" s="17" t="s">
        <v>179</v>
      </c>
      <c r="I10" s="17">
        <v>8</v>
      </c>
      <c r="J10" s="68" t="s">
        <v>176</v>
      </c>
    </row>
    <row r="11" spans="1:12" x14ac:dyDescent="0.25">
      <c r="A11" s="61"/>
      <c r="B11" s="62"/>
      <c r="C11" s="62"/>
      <c r="D11" s="60"/>
      <c r="E11" s="60"/>
      <c r="F11" s="60"/>
      <c r="J11" s="68"/>
    </row>
    <row r="12" spans="1:12" ht="15.75" x14ac:dyDescent="0.25">
      <c r="A12" s="76" t="s">
        <v>156</v>
      </c>
      <c r="B12" s="76" t="s">
        <v>88</v>
      </c>
      <c r="C12" s="153"/>
      <c r="D12" s="60"/>
      <c r="E12" s="60"/>
      <c r="F12" s="63"/>
      <c r="H12" s="17" t="s">
        <v>175</v>
      </c>
      <c r="I12" s="17">
        <v>5</v>
      </c>
      <c r="J12" s="17" t="s">
        <v>176</v>
      </c>
    </row>
    <row r="13" spans="1:12" x14ac:dyDescent="0.25">
      <c r="A13" s="151"/>
      <c r="B13" s="151"/>
      <c r="C13" s="152"/>
      <c r="D13" s="60"/>
      <c r="E13" s="60"/>
      <c r="F13" s="60"/>
      <c r="I13" s="17">
        <v>1</v>
      </c>
      <c r="J13" s="17" t="s">
        <v>177</v>
      </c>
    </row>
    <row r="14" spans="1:12" x14ac:dyDescent="0.25">
      <c r="A14" s="77">
        <v>0.72916666666666663</v>
      </c>
      <c r="B14" s="86" t="s">
        <v>155</v>
      </c>
      <c r="C14" s="152"/>
      <c r="D14" s="68"/>
      <c r="E14" s="68"/>
      <c r="F14" s="65"/>
      <c r="H14" s="17" t="s">
        <v>178</v>
      </c>
      <c r="I14" s="17">
        <v>6</v>
      </c>
      <c r="J14" s="17" t="s">
        <v>176</v>
      </c>
    </row>
    <row r="15" spans="1:12" x14ac:dyDescent="0.25">
      <c r="A15" s="151"/>
      <c r="B15" s="82"/>
      <c r="C15" s="152"/>
      <c r="D15" s="68"/>
      <c r="E15" s="68"/>
      <c r="F15" s="65"/>
      <c r="I15" s="44">
        <v>2</v>
      </c>
      <c r="J15" s="44" t="s">
        <v>177</v>
      </c>
    </row>
    <row r="16" spans="1:12" x14ac:dyDescent="0.25">
      <c r="A16" s="151"/>
      <c r="B16" s="82"/>
      <c r="C16" s="152"/>
      <c r="D16" s="68"/>
      <c r="E16" s="68"/>
      <c r="F16" s="65"/>
      <c r="I16" s="17">
        <f>SUM(I10:I15)</f>
        <v>22</v>
      </c>
    </row>
    <row r="17" spans="1:8" ht="15.75" x14ac:dyDescent="0.25">
      <c r="A17" s="68"/>
      <c r="B17" s="154"/>
      <c r="C17" s="154"/>
      <c r="D17" s="68"/>
      <c r="E17" s="68"/>
      <c r="F17" s="64"/>
    </row>
    <row r="18" spans="1:8" x14ac:dyDescent="0.25">
      <c r="A18" s="77">
        <v>0.8125</v>
      </c>
      <c r="B18" s="86" t="s">
        <v>166</v>
      </c>
      <c r="C18" s="68"/>
      <c r="D18" s="68"/>
      <c r="E18" s="68"/>
      <c r="F18" s="65"/>
      <c r="H18" s="144"/>
    </row>
    <row r="19" spans="1:8" x14ac:dyDescent="0.25">
      <c r="A19" s="68"/>
      <c r="B19" s="82"/>
      <c r="C19" s="68"/>
      <c r="D19" s="68"/>
      <c r="E19" s="68"/>
      <c r="F19" s="65"/>
    </row>
    <row r="20" spans="1:8" x14ac:dyDescent="0.25">
      <c r="A20" s="155"/>
      <c r="B20" s="82"/>
      <c r="C20" s="68"/>
      <c r="D20" s="68"/>
      <c r="E20" s="68"/>
      <c r="F20" s="64"/>
    </row>
    <row r="21" spans="1:8" x14ac:dyDescent="0.25">
      <c r="A21" s="68"/>
      <c r="B21" s="68"/>
      <c r="C21" s="68"/>
      <c r="D21" s="68"/>
      <c r="E21" s="68"/>
      <c r="F21" s="64"/>
    </row>
    <row r="22" spans="1:8" s="60" customFormat="1" x14ac:dyDescent="0.25">
      <c r="A22" s="76" t="s">
        <v>158</v>
      </c>
      <c r="B22" s="74" t="s">
        <v>88</v>
      </c>
      <c r="C22" s="75"/>
      <c r="D22" s="68"/>
      <c r="E22" s="68"/>
      <c r="F22" s="84"/>
      <c r="G22" s="68"/>
      <c r="H22" s="68"/>
    </row>
    <row r="23" spans="1:8" x14ac:dyDescent="0.25">
      <c r="A23" s="77" t="s">
        <v>162</v>
      </c>
      <c r="B23" s="82" t="s">
        <v>160</v>
      </c>
      <c r="C23" s="77" t="s">
        <v>162</v>
      </c>
      <c r="D23" s="68"/>
      <c r="E23" s="68"/>
      <c r="F23" s="65"/>
      <c r="G23" s="68"/>
      <c r="H23" s="144"/>
    </row>
    <row r="24" spans="1:8" x14ac:dyDescent="0.25">
      <c r="A24" s="77" t="s">
        <v>163</v>
      </c>
      <c r="B24" s="82" t="s">
        <v>169</v>
      </c>
      <c r="C24" s="77" t="s">
        <v>163</v>
      </c>
      <c r="D24" s="68"/>
      <c r="E24" s="68"/>
      <c r="F24" s="65"/>
      <c r="G24" s="68"/>
      <c r="H24" s="68"/>
    </row>
    <row r="25" spans="1:8" x14ac:dyDescent="0.25">
      <c r="A25" s="77" t="s">
        <v>164</v>
      </c>
      <c r="B25" s="82" t="s">
        <v>87</v>
      </c>
      <c r="C25" s="77" t="s">
        <v>164</v>
      </c>
      <c r="D25" s="68"/>
      <c r="E25" s="68"/>
      <c r="F25" s="84"/>
      <c r="G25" s="68"/>
      <c r="H25" s="68"/>
    </row>
    <row r="26" spans="1:8" x14ac:dyDescent="0.25">
      <c r="A26" s="68"/>
      <c r="B26" s="68"/>
      <c r="C26" s="68"/>
      <c r="D26" s="68"/>
      <c r="E26" s="68"/>
      <c r="F26" s="84"/>
      <c r="G26" s="68"/>
      <c r="H26" s="68"/>
    </row>
    <row r="27" spans="1:8" x14ac:dyDescent="0.25">
      <c r="A27" s="68"/>
      <c r="B27" s="68"/>
      <c r="C27" s="68"/>
      <c r="D27" s="68"/>
      <c r="E27" s="68"/>
      <c r="F27" s="84"/>
      <c r="G27" s="68"/>
      <c r="H27" s="68"/>
    </row>
    <row r="28" spans="1:8" x14ac:dyDescent="0.25">
      <c r="A28" s="68"/>
      <c r="B28" s="68"/>
      <c r="C28" s="68"/>
      <c r="D28" s="68"/>
      <c r="E28" s="68"/>
      <c r="F28" s="65"/>
      <c r="G28" s="68"/>
      <c r="H28" s="144"/>
    </row>
    <row r="29" spans="1:8" x14ac:dyDescent="0.25">
      <c r="A29" s="77">
        <v>0.70833333333333337</v>
      </c>
      <c r="B29" s="86" t="s">
        <v>168</v>
      </c>
      <c r="C29" s="68"/>
      <c r="E29" s="68"/>
      <c r="F29" s="65"/>
      <c r="G29" s="68"/>
      <c r="H29" s="68"/>
    </row>
    <row r="30" spans="1:8" x14ac:dyDescent="0.25">
      <c r="A30" s="78"/>
      <c r="B30" s="82"/>
      <c r="C30" s="68"/>
      <c r="E30" s="68"/>
      <c r="F30" s="84"/>
      <c r="G30" s="68"/>
      <c r="H30" s="68"/>
    </row>
    <row r="31" spans="1:8" x14ac:dyDescent="0.25">
      <c r="A31" s="78"/>
      <c r="B31" s="82"/>
      <c r="C31" s="68"/>
      <c r="E31" s="68"/>
      <c r="F31" s="84"/>
      <c r="G31" s="68"/>
      <c r="H31" s="68"/>
    </row>
    <row r="32" spans="1:8" x14ac:dyDescent="0.25">
      <c r="A32" s="78"/>
      <c r="C32" s="68"/>
      <c r="E32" s="68"/>
      <c r="F32" s="84"/>
      <c r="G32" s="68"/>
      <c r="H32" s="68"/>
    </row>
    <row r="33" spans="1:6" x14ac:dyDescent="0.25">
      <c r="A33" s="77">
        <v>0.79166666666666663</v>
      </c>
      <c r="B33" s="86" t="s">
        <v>157</v>
      </c>
      <c r="C33" s="68"/>
      <c r="F33" s="64"/>
    </row>
    <row r="34" spans="1:6" x14ac:dyDescent="0.25">
      <c r="A34" s="68"/>
      <c r="B34" s="82"/>
      <c r="C34" s="68"/>
      <c r="F34" s="64"/>
    </row>
    <row r="35" spans="1:6" x14ac:dyDescent="0.25">
      <c r="A35" s="68"/>
      <c r="B35" s="82"/>
      <c r="C35" s="68"/>
      <c r="F35" s="64"/>
    </row>
    <row r="36" spans="1:6" x14ac:dyDescent="0.25">
      <c r="A36" s="68"/>
      <c r="B36" s="68"/>
      <c r="C36" s="68"/>
      <c r="F36" s="60"/>
    </row>
    <row r="37" spans="1:6" x14ac:dyDescent="0.25">
      <c r="A37" s="83" t="s">
        <v>159</v>
      </c>
      <c r="B37" s="74" t="s">
        <v>88</v>
      </c>
      <c r="C37" s="75"/>
      <c r="D37" s="68"/>
      <c r="E37" s="68"/>
      <c r="F37" s="60"/>
    </row>
    <row r="38" spans="1:6" x14ac:dyDescent="0.25">
      <c r="A38" s="77">
        <v>0.45833333333333331</v>
      </c>
      <c r="B38" s="86" t="s">
        <v>167</v>
      </c>
      <c r="C38" s="68"/>
    </row>
    <row r="39" spans="1:6" x14ac:dyDescent="0.25">
      <c r="A39" s="68"/>
      <c r="B39" s="82"/>
      <c r="C39" s="68"/>
    </row>
    <row r="40" spans="1:6" x14ac:dyDescent="0.25">
      <c r="A40" s="68"/>
      <c r="B40" s="82"/>
      <c r="C40" s="68"/>
    </row>
    <row r="41" spans="1:6" x14ac:dyDescent="0.25">
      <c r="A41" s="68"/>
      <c r="B41" s="68"/>
      <c r="C41" s="68"/>
    </row>
    <row r="42" spans="1:6" x14ac:dyDescent="0.25">
      <c r="A42" s="77">
        <v>0.54166666666666663</v>
      </c>
      <c r="B42" s="86" t="s">
        <v>90</v>
      </c>
      <c r="C42" s="68"/>
    </row>
    <row r="43" spans="1:6" x14ac:dyDescent="0.25">
      <c r="B43" s="82"/>
      <c r="C43" s="68"/>
    </row>
    <row r="44" spans="1:6" x14ac:dyDescent="0.25">
      <c r="B44" s="82"/>
      <c r="C44" s="68"/>
    </row>
    <row r="45" spans="1:6" x14ac:dyDescent="0.25">
      <c r="A45" s="68"/>
      <c r="B45" s="68"/>
      <c r="C45" s="68"/>
    </row>
    <row r="46" spans="1:6" x14ac:dyDescent="0.25">
      <c r="A46" s="68"/>
      <c r="B46" s="68"/>
      <c r="C46" s="68"/>
    </row>
    <row r="47" spans="1:6" x14ac:dyDescent="0.25">
      <c r="A47" s="82" t="s">
        <v>225</v>
      </c>
      <c r="B47" s="82"/>
      <c r="C47" s="68"/>
    </row>
    <row r="48" spans="1:6" x14ac:dyDescent="0.25">
      <c r="A48" s="82"/>
      <c r="B48" s="82"/>
    </row>
    <row r="49" spans="1:2" x14ac:dyDescent="0.25">
      <c r="A49" s="82">
        <v>1</v>
      </c>
      <c r="B49" s="82" t="s">
        <v>226</v>
      </c>
    </row>
    <row r="50" spans="1:2" x14ac:dyDescent="0.25">
      <c r="A50" s="82">
        <v>2</v>
      </c>
      <c r="B50" s="82" t="s">
        <v>228</v>
      </c>
    </row>
    <row r="51" spans="1:2" x14ac:dyDescent="0.25">
      <c r="A51" s="82">
        <v>3</v>
      </c>
      <c r="B51" s="82" t="s">
        <v>227</v>
      </c>
    </row>
    <row r="52" spans="1:2" x14ac:dyDescent="0.25">
      <c r="A52" s="82">
        <v>4</v>
      </c>
      <c r="B52" s="82" t="s">
        <v>229</v>
      </c>
    </row>
  </sheetData>
  <mergeCells count="4">
    <mergeCell ref="A9:B9"/>
    <mergeCell ref="A10:B10"/>
    <mergeCell ref="A1:B1"/>
    <mergeCell ref="A2:B2"/>
  </mergeCell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A4" zoomScale="75" zoomScaleNormal="75" workbookViewId="0">
      <selection activeCell="A48" sqref="A48:B51"/>
    </sheetView>
  </sheetViews>
  <sheetFormatPr baseColWidth="10" defaultRowHeight="15" x14ac:dyDescent="0.25"/>
  <cols>
    <col min="2" max="2" width="48.5703125" customWidth="1"/>
    <col min="3" max="3" width="6.5703125" customWidth="1"/>
    <col min="5" max="5" width="16.7109375" customWidth="1"/>
    <col min="7" max="7" width="11.42578125" style="68"/>
    <col min="8" max="8" width="12" customWidth="1"/>
    <col min="9" max="9" width="11.85546875" customWidth="1"/>
  </cols>
  <sheetData>
    <row r="1" spans="1:19" ht="15.75" x14ac:dyDescent="0.25">
      <c r="A1" s="66" t="s">
        <v>151</v>
      </c>
      <c r="B1" s="66"/>
      <c r="C1" s="66"/>
      <c r="D1" s="68"/>
      <c r="E1" s="68"/>
      <c r="F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x14ac:dyDescent="0.25">
      <c r="A2" s="67" t="s">
        <v>152</v>
      </c>
      <c r="B2" s="67"/>
      <c r="C2" s="67"/>
      <c r="D2" s="68"/>
      <c r="E2" s="68"/>
      <c r="F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x14ac:dyDescent="0.25">
      <c r="A3" s="69"/>
      <c r="B3" s="70"/>
      <c r="C3" s="70"/>
      <c r="D3" s="68"/>
      <c r="E3" s="68"/>
      <c r="F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x14ac:dyDescent="0.25">
      <c r="A4" s="79">
        <v>1</v>
      </c>
      <c r="B4" s="80" t="s">
        <v>154</v>
      </c>
      <c r="C4" s="68"/>
      <c r="D4" s="68"/>
      <c r="E4" s="68"/>
      <c r="F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x14ac:dyDescent="0.25">
      <c r="A5" s="79">
        <v>2</v>
      </c>
      <c r="B5" s="80" t="s">
        <v>170</v>
      </c>
      <c r="C5" s="68"/>
      <c r="D5" s="68"/>
      <c r="E5" s="68"/>
      <c r="F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x14ac:dyDescent="0.25">
      <c r="A6" s="79">
        <v>3</v>
      </c>
      <c r="B6" s="80" t="s">
        <v>153</v>
      </c>
      <c r="C6" s="68"/>
      <c r="D6" s="68"/>
      <c r="E6" s="68"/>
      <c r="F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x14ac:dyDescent="0.25">
      <c r="A7" s="81">
        <v>4</v>
      </c>
      <c r="B7" s="80" t="s">
        <v>161</v>
      </c>
      <c r="C7" s="68"/>
      <c r="D7" s="68"/>
      <c r="E7" s="68"/>
    </row>
    <row r="9" spans="1:19" x14ac:dyDescent="0.25">
      <c r="A9" s="204" t="s">
        <v>112</v>
      </c>
      <c r="B9" s="204"/>
      <c r="C9" s="68"/>
      <c r="D9" s="68"/>
      <c r="E9" s="68"/>
    </row>
    <row r="10" spans="1:19" x14ac:dyDescent="0.25">
      <c r="A10" s="173" t="s">
        <v>12</v>
      </c>
      <c r="B10" s="173"/>
      <c r="C10" s="68"/>
      <c r="D10" s="68"/>
      <c r="E10" s="84"/>
    </row>
    <row r="12" spans="1:19" x14ac:dyDescent="0.25">
      <c r="A12" s="76" t="s">
        <v>156</v>
      </c>
      <c r="B12" s="76" t="s">
        <v>88</v>
      </c>
      <c r="C12" s="73"/>
      <c r="D12" s="68"/>
      <c r="E12" s="68"/>
    </row>
    <row r="13" spans="1:19" s="68" customFormat="1" x14ac:dyDescent="0.25">
      <c r="A13" s="151"/>
      <c r="B13" s="151"/>
      <c r="C13" s="152"/>
    </row>
    <row r="14" spans="1:19" s="68" customFormat="1" x14ac:dyDescent="0.25">
      <c r="A14" s="77">
        <v>0.72916666666666663</v>
      </c>
      <c r="B14" s="86" t="s">
        <v>155</v>
      </c>
      <c r="C14" s="152"/>
      <c r="D14" s="84" t="s">
        <v>165</v>
      </c>
      <c r="E14" s="68" t="s">
        <v>194</v>
      </c>
    </row>
    <row r="15" spans="1:19" s="68" customFormat="1" ht="15.75" thickBot="1" x14ac:dyDescent="0.3">
      <c r="A15" s="151"/>
      <c r="B15" s="164" t="s">
        <v>213</v>
      </c>
      <c r="C15" s="152"/>
      <c r="D15" s="84" t="s">
        <v>89</v>
      </c>
      <c r="E15" s="68" t="s">
        <v>180</v>
      </c>
    </row>
    <row r="16" spans="1:19" s="68" customFormat="1" ht="15" customHeight="1" thickBot="1" x14ac:dyDescent="0.3">
      <c r="A16" s="151"/>
      <c r="B16" s="165" t="s">
        <v>224</v>
      </c>
      <c r="C16" s="152"/>
      <c r="D16" s="84"/>
      <c r="H16" s="89" t="s">
        <v>93</v>
      </c>
      <c r="I16" s="36" t="s">
        <v>113</v>
      </c>
      <c r="J16" s="38" t="s">
        <v>182</v>
      </c>
      <c r="K16" s="145" t="s">
        <v>94</v>
      </c>
    </row>
    <row r="17" spans="1:20" ht="15.75" customHeight="1" x14ac:dyDescent="0.25">
      <c r="A17" s="68"/>
      <c r="B17" s="72"/>
      <c r="C17" s="72"/>
      <c r="D17" s="68"/>
      <c r="E17" s="68"/>
      <c r="F17" s="206" t="s">
        <v>172</v>
      </c>
      <c r="G17" s="143"/>
      <c r="H17" s="90" t="s">
        <v>95</v>
      </c>
      <c r="I17" s="90" t="s">
        <v>96</v>
      </c>
      <c r="J17" s="91" t="s">
        <v>97</v>
      </c>
      <c r="K17" s="91" t="s">
        <v>98</v>
      </c>
      <c r="L17" s="91" t="s">
        <v>99</v>
      </c>
      <c r="M17" s="90" t="s">
        <v>100</v>
      </c>
      <c r="N17" s="90" t="s">
        <v>101</v>
      </c>
      <c r="O17" s="90" t="s">
        <v>102</v>
      </c>
      <c r="P17" s="90" t="s">
        <v>103</v>
      </c>
      <c r="Q17" s="90" t="s">
        <v>104</v>
      </c>
      <c r="R17" s="90" t="s">
        <v>105</v>
      </c>
      <c r="S17" s="90" t="s">
        <v>106</v>
      </c>
      <c r="T17" s="68"/>
    </row>
    <row r="18" spans="1:20" ht="18" customHeight="1" x14ac:dyDescent="0.25">
      <c r="A18" s="77">
        <v>0.8125</v>
      </c>
      <c r="B18" s="86" t="s">
        <v>166</v>
      </c>
      <c r="C18" s="68"/>
      <c r="D18" s="84" t="s">
        <v>165</v>
      </c>
      <c r="E18" s="84" t="s">
        <v>180</v>
      </c>
      <c r="F18" s="206"/>
      <c r="G18" s="158">
        <v>0.72916666666666663</v>
      </c>
      <c r="H18" s="156" t="s">
        <v>191</v>
      </c>
      <c r="I18" s="156" t="s">
        <v>191</v>
      </c>
      <c r="J18" s="156" t="s">
        <v>183</v>
      </c>
      <c r="K18" s="156" t="s">
        <v>183</v>
      </c>
      <c r="L18" s="156" t="s">
        <v>183</v>
      </c>
      <c r="M18" s="71" t="s">
        <v>107</v>
      </c>
      <c r="N18" s="71" t="s">
        <v>115</v>
      </c>
      <c r="P18" s="68"/>
      <c r="Q18" s="68"/>
      <c r="R18" s="68"/>
      <c r="S18" s="68"/>
    </row>
    <row r="19" spans="1:20" x14ac:dyDescent="0.25">
      <c r="A19" s="68"/>
      <c r="B19" s="164" t="s">
        <v>214</v>
      </c>
      <c r="C19" s="68"/>
      <c r="D19" s="84" t="s">
        <v>89</v>
      </c>
      <c r="E19" s="84" t="s">
        <v>194</v>
      </c>
      <c r="F19" s="206"/>
      <c r="G19" s="143"/>
      <c r="H19" s="161"/>
      <c r="I19" s="161"/>
      <c r="J19" s="161" t="s">
        <v>207</v>
      </c>
      <c r="K19" s="161" t="s">
        <v>208</v>
      </c>
      <c r="L19" s="161" t="s">
        <v>209</v>
      </c>
      <c r="M19" s="156"/>
      <c r="N19" s="156"/>
    </row>
    <row r="20" spans="1:20" x14ac:dyDescent="0.25">
      <c r="A20" s="156"/>
      <c r="B20" s="86" t="s">
        <v>223</v>
      </c>
      <c r="C20" s="68"/>
      <c r="D20" s="84"/>
      <c r="E20" s="84"/>
      <c r="F20" s="206"/>
      <c r="G20" s="158">
        <v>0.8125</v>
      </c>
      <c r="H20" s="156" t="s">
        <v>114</v>
      </c>
      <c r="I20" s="156" t="s">
        <v>114</v>
      </c>
      <c r="J20" s="156" t="s">
        <v>114</v>
      </c>
      <c r="K20" s="156" t="s">
        <v>114</v>
      </c>
      <c r="L20" s="156" t="s">
        <v>114</v>
      </c>
      <c r="M20" s="156" t="s">
        <v>114</v>
      </c>
      <c r="N20" s="142" t="s">
        <v>115</v>
      </c>
      <c r="O20" s="71" t="s">
        <v>181</v>
      </c>
      <c r="P20" s="156" t="s">
        <v>181</v>
      </c>
      <c r="Q20" s="68"/>
    </row>
    <row r="21" spans="1:20" ht="15" customHeight="1" x14ac:dyDescent="0.25">
      <c r="A21" s="68"/>
      <c r="B21" s="68"/>
      <c r="C21" s="68"/>
      <c r="D21" s="68"/>
      <c r="F21" s="206"/>
      <c r="G21" s="157"/>
      <c r="H21" s="162" t="s">
        <v>201</v>
      </c>
      <c r="I21" s="162" t="s">
        <v>202</v>
      </c>
      <c r="J21" s="162" t="s">
        <v>203</v>
      </c>
      <c r="K21" s="162" t="s">
        <v>204</v>
      </c>
      <c r="L21" s="162" t="s">
        <v>205</v>
      </c>
      <c r="M21" s="162" t="s">
        <v>206</v>
      </c>
      <c r="N21" s="163"/>
      <c r="O21" s="163"/>
      <c r="P21" s="163"/>
      <c r="Q21" s="87"/>
      <c r="R21" s="87"/>
      <c r="S21" s="87" t="s">
        <v>107</v>
      </c>
    </row>
    <row r="22" spans="1:20" x14ac:dyDescent="0.25">
      <c r="A22" s="76" t="s">
        <v>158</v>
      </c>
      <c r="B22" s="74" t="s">
        <v>88</v>
      </c>
      <c r="C22" s="75"/>
      <c r="D22" s="84"/>
      <c r="E22" s="84"/>
      <c r="F22" s="207" t="s">
        <v>173</v>
      </c>
      <c r="G22" s="79"/>
      <c r="R22" t="s">
        <v>192</v>
      </c>
      <c r="S22" s="68"/>
    </row>
    <row r="23" spans="1:20" x14ac:dyDescent="0.25">
      <c r="A23" s="77" t="s">
        <v>162</v>
      </c>
      <c r="B23" s="82" t="s">
        <v>169</v>
      </c>
      <c r="D23" s="84"/>
      <c r="E23" s="84"/>
      <c r="F23" s="207"/>
      <c r="G23" s="147"/>
      <c r="H23" s="68"/>
      <c r="I23" s="68"/>
      <c r="J23" s="68"/>
      <c r="K23" s="68"/>
      <c r="L23" s="68"/>
      <c r="M23" s="68"/>
      <c r="N23" s="68"/>
      <c r="O23" s="68"/>
      <c r="R23" s="68"/>
      <c r="S23" s="68"/>
    </row>
    <row r="24" spans="1:20" x14ac:dyDescent="0.25">
      <c r="A24" s="77" t="s">
        <v>163</v>
      </c>
      <c r="B24" s="82" t="s">
        <v>87</v>
      </c>
      <c r="D24" s="84"/>
      <c r="E24" s="84"/>
      <c r="F24" s="207"/>
      <c r="G24" s="146">
        <v>0.70833333333333337</v>
      </c>
      <c r="H24" s="156" t="s">
        <v>186</v>
      </c>
      <c r="I24" s="156" t="s">
        <v>186</v>
      </c>
      <c r="J24" s="156" t="s">
        <v>185</v>
      </c>
      <c r="K24" s="156" t="s">
        <v>185</v>
      </c>
      <c r="L24" s="156" t="s">
        <v>185</v>
      </c>
      <c r="M24" s="156" t="s">
        <v>186</v>
      </c>
      <c r="N24" s="156" t="s">
        <v>115</v>
      </c>
      <c r="O24" s="156" t="s">
        <v>181</v>
      </c>
      <c r="P24" s="156" t="s">
        <v>186</v>
      </c>
      <c r="Q24" s="156" t="s">
        <v>186</v>
      </c>
      <c r="R24" s="68"/>
      <c r="S24" s="68"/>
    </row>
    <row r="25" spans="1:20" x14ac:dyDescent="0.25">
      <c r="A25" s="77" t="s">
        <v>164</v>
      </c>
      <c r="B25" s="82" t="s">
        <v>160</v>
      </c>
      <c r="D25" s="84"/>
      <c r="E25" s="84"/>
      <c r="F25" s="207"/>
      <c r="G25" s="147"/>
      <c r="H25" s="161"/>
      <c r="I25" s="161"/>
      <c r="J25" s="161" t="s">
        <v>198</v>
      </c>
      <c r="K25" s="161" t="s">
        <v>199</v>
      </c>
      <c r="L25" s="161" t="s">
        <v>200</v>
      </c>
      <c r="M25" s="161"/>
      <c r="N25" s="161"/>
      <c r="O25" s="156"/>
      <c r="P25" s="156"/>
      <c r="Q25" s="156"/>
      <c r="R25" s="68"/>
      <c r="S25" s="68"/>
    </row>
    <row r="26" spans="1:20" x14ac:dyDescent="0.25">
      <c r="A26" s="68"/>
      <c r="D26" s="84"/>
      <c r="E26" s="84"/>
      <c r="F26" s="207"/>
      <c r="G26" s="146">
        <v>0.79166666666666663</v>
      </c>
      <c r="H26" s="156" t="s">
        <v>116</v>
      </c>
      <c r="I26" s="156" t="s">
        <v>116</v>
      </c>
      <c r="J26" s="156" t="s">
        <v>184</v>
      </c>
      <c r="K26" s="156" t="s">
        <v>184</v>
      </c>
      <c r="L26" s="156" t="s">
        <v>184</v>
      </c>
      <c r="M26" s="156" t="s">
        <v>116</v>
      </c>
      <c r="N26" s="156" t="s">
        <v>115</v>
      </c>
      <c r="O26" s="156" t="s">
        <v>181</v>
      </c>
      <c r="P26" s="156" t="s">
        <v>116</v>
      </c>
      <c r="Q26" s="156" t="s">
        <v>116</v>
      </c>
      <c r="R26" s="68"/>
      <c r="S26" s="68"/>
    </row>
    <row r="27" spans="1:20" x14ac:dyDescent="0.25">
      <c r="A27" s="68"/>
      <c r="D27" s="84"/>
      <c r="E27" s="84"/>
      <c r="F27" s="207"/>
      <c r="G27" s="147"/>
      <c r="H27" s="160"/>
      <c r="I27" s="162"/>
      <c r="J27" s="162" t="s">
        <v>210</v>
      </c>
      <c r="K27" s="162" t="s">
        <v>211</v>
      </c>
      <c r="L27" s="162" t="s">
        <v>212</v>
      </c>
      <c r="M27" s="162"/>
      <c r="N27" s="87"/>
      <c r="O27" s="87"/>
      <c r="P27" s="87"/>
      <c r="Q27" s="87"/>
      <c r="R27" s="87"/>
      <c r="S27" s="87" t="s">
        <v>107</v>
      </c>
    </row>
    <row r="28" spans="1:20" ht="15.75" customHeight="1" x14ac:dyDescent="0.25">
      <c r="A28" s="68"/>
      <c r="D28" s="84"/>
      <c r="E28" s="84"/>
      <c r="F28" s="205" t="s">
        <v>174</v>
      </c>
      <c r="G28" s="149"/>
      <c r="H28" s="68"/>
      <c r="I28" s="68"/>
      <c r="J28" s="68"/>
      <c r="K28" s="68"/>
      <c r="L28" s="68"/>
      <c r="M28" s="68"/>
      <c r="N28" s="68"/>
      <c r="O28" s="68"/>
      <c r="P28" s="68"/>
      <c r="Q28" s="88"/>
      <c r="R28" s="68" t="s">
        <v>192</v>
      </c>
      <c r="S28" s="68"/>
    </row>
    <row r="29" spans="1:20" ht="15" customHeight="1" x14ac:dyDescent="0.25">
      <c r="A29" s="77">
        <v>0.70833333333333337</v>
      </c>
      <c r="B29" s="86" t="s">
        <v>168</v>
      </c>
      <c r="C29" s="68"/>
      <c r="D29" s="84" t="s">
        <v>165</v>
      </c>
      <c r="E29" s="84" t="s">
        <v>171</v>
      </c>
      <c r="F29" s="205"/>
      <c r="G29" s="148">
        <v>0.45833333333333331</v>
      </c>
      <c r="H29" s="156" t="s">
        <v>188</v>
      </c>
      <c r="I29" s="156" t="s">
        <v>188</v>
      </c>
      <c r="J29" s="38" t="s">
        <v>189</v>
      </c>
      <c r="K29" s="38" t="s">
        <v>189</v>
      </c>
      <c r="L29" s="38" t="s">
        <v>189</v>
      </c>
      <c r="M29" s="156" t="s">
        <v>188</v>
      </c>
      <c r="N29" s="156" t="s">
        <v>115</v>
      </c>
      <c r="O29" s="68"/>
      <c r="P29" s="68" t="s">
        <v>109</v>
      </c>
      <c r="Q29" s="68" t="s">
        <v>109</v>
      </c>
      <c r="R29" s="68"/>
      <c r="S29" s="68"/>
    </row>
    <row r="30" spans="1:20" x14ac:dyDescent="0.25">
      <c r="A30" s="78"/>
      <c r="B30" s="164" t="s">
        <v>215</v>
      </c>
      <c r="C30" s="68"/>
      <c r="D30" s="84" t="s">
        <v>89</v>
      </c>
      <c r="E30" s="159" t="s">
        <v>193</v>
      </c>
      <c r="F30" s="205"/>
      <c r="G30" s="149"/>
      <c r="H30" s="161"/>
      <c r="I30" s="161"/>
      <c r="J30" s="161" t="s">
        <v>195</v>
      </c>
      <c r="K30" s="161" t="s">
        <v>196</v>
      </c>
      <c r="L30" s="161" t="s">
        <v>197</v>
      </c>
      <c r="M30" s="161"/>
      <c r="N30" s="156"/>
      <c r="O30" s="156"/>
      <c r="S30" s="68"/>
    </row>
    <row r="31" spans="1:20" x14ac:dyDescent="0.25">
      <c r="A31" s="78"/>
      <c r="B31" s="86" t="s">
        <v>222</v>
      </c>
      <c r="C31" s="68"/>
      <c r="D31" s="84"/>
      <c r="E31" s="85"/>
      <c r="F31" s="205"/>
      <c r="G31" s="148">
        <v>0.54166666666666663</v>
      </c>
      <c r="H31" s="156" t="s">
        <v>187</v>
      </c>
      <c r="I31" s="156" t="s">
        <v>187</v>
      </c>
      <c r="J31" s="38" t="s">
        <v>190</v>
      </c>
      <c r="K31" s="38" t="s">
        <v>190</v>
      </c>
      <c r="L31" s="38" t="s">
        <v>190</v>
      </c>
      <c r="M31" s="156" t="s">
        <v>187</v>
      </c>
      <c r="N31" s="156" t="s">
        <v>115</v>
      </c>
      <c r="O31" s="68"/>
      <c r="P31" s="68"/>
      <c r="Q31" s="68"/>
      <c r="R31" s="68"/>
      <c r="S31" s="68"/>
    </row>
    <row r="32" spans="1:20" ht="15.75" thickBot="1" x14ac:dyDescent="0.3">
      <c r="A32" s="78"/>
      <c r="B32" s="68"/>
      <c r="C32" s="68"/>
      <c r="D32" s="68"/>
      <c r="E32" s="85"/>
      <c r="F32" s="205"/>
      <c r="G32" s="149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68"/>
      <c r="S32" s="68"/>
    </row>
    <row r="33" spans="1:19" ht="15.75" thickBot="1" x14ac:dyDescent="0.3">
      <c r="A33" s="77">
        <v>0.79166666666666663</v>
      </c>
      <c r="B33" s="86" t="s">
        <v>157</v>
      </c>
      <c r="C33" s="68"/>
      <c r="D33" s="84" t="s">
        <v>165</v>
      </c>
      <c r="E33" s="84" t="s">
        <v>171</v>
      </c>
      <c r="F33" s="205"/>
      <c r="G33" s="149"/>
      <c r="H33" s="89" t="s">
        <v>110</v>
      </c>
      <c r="I33" s="68" t="s">
        <v>111</v>
      </c>
      <c r="J33" s="68"/>
      <c r="K33" s="68" t="s">
        <v>108</v>
      </c>
      <c r="L33" s="68"/>
      <c r="M33" s="68"/>
      <c r="N33" s="68"/>
      <c r="O33" s="68"/>
      <c r="P33" s="68"/>
      <c r="Q33" s="68"/>
      <c r="R33" s="68"/>
      <c r="S33" s="68"/>
    </row>
    <row r="34" spans="1:19" x14ac:dyDescent="0.25">
      <c r="A34" s="78"/>
      <c r="B34" s="164" t="s">
        <v>216</v>
      </c>
      <c r="C34" s="68"/>
      <c r="D34" s="84" t="s">
        <v>89</v>
      </c>
      <c r="E34" s="84" t="s">
        <v>193</v>
      </c>
    </row>
    <row r="35" spans="1:19" x14ac:dyDescent="0.25">
      <c r="A35" s="78"/>
      <c r="B35" s="86" t="s">
        <v>221</v>
      </c>
      <c r="C35" s="68"/>
      <c r="D35" s="84"/>
    </row>
    <row r="36" spans="1:19" x14ac:dyDescent="0.25">
      <c r="A36" s="68"/>
      <c r="B36" s="68"/>
      <c r="C36" s="68"/>
      <c r="D36" s="68"/>
      <c r="E36" s="84"/>
    </row>
    <row r="37" spans="1:19" x14ac:dyDescent="0.25">
      <c r="A37" s="83" t="s">
        <v>159</v>
      </c>
      <c r="B37" s="74" t="s">
        <v>88</v>
      </c>
      <c r="C37" s="75"/>
      <c r="D37" s="84"/>
      <c r="E37" s="84"/>
    </row>
    <row r="38" spans="1:19" x14ac:dyDescent="0.25">
      <c r="A38" s="77">
        <v>0.45833333333333331</v>
      </c>
      <c r="B38" s="86" t="s">
        <v>167</v>
      </c>
      <c r="C38" s="68"/>
      <c r="D38" s="84" t="s">
        <v>165</v>
      </c>
      <c r="E38" s="84" t="s">
        <v>193</v>
      </c>
    </row>
    <row r="39" spans="1:19" x14ac:dyDescent="0.25">
      <c r="A39" s="68"/>
      <c r="B39" s="164" t="s">
        <v>216</v>
      </c>
      <c r="C39" s="68"/>
      <c r="D39" s="84" t="s">
        <v>89</v>
      </c>
      <c r="E39" s="84" t="s">
        <v>171</v>
      </c>
    </row>
    <row r="40" spans="1:19" x14ac:dyDescent="0.25">
      <c r="A40" s="68"/>
      <c r="B40" s="164" t="s">
        <v>219</v>
      </c>
      <c r="C40" s="68"/>
      <c r="D40" s="84"/>
      <c r="E40" s="68"/>
    </row>
    <row r="41" spans="1:19" x14ac:dyDescent="0.25">
      <c r="A41" s="68"/>
      <c r="B41" s="68"/>
      <c r="C41" s="68"/>
      <c r="D41" s="68"/>
      <c r="E41" s="68"/>
    </row>
    <row r="42" spans="1:19" x14ac:dyDescent="0.25">
      <c r="A42" s="77">
        <v>0.54166666666666663</v>
      </c>
      <c r="B42" s="86" t="s">
        <v>90</v>
      </c>
      <c r="C42" s="68"/>
      <c r="D42" s="84" t="s">
        <v>165</v>
      </c>
      <c r="E42" s="68" t="s">
        <v>220</v>
      </c>
    </row>
    <row r="43" spans="1:19" x14ac:dyDescent="0.25">
      <c r="A43" s="68"/>
      <c r="B43" s="164" t="s">
        <v>217</v>
      </c>
      <c r="C43" s="68"/>
      <c r="D43" s="84" t="s">
        <v>89</v>
      </c>
      <c r="E43" s="84" t="s">
        <v>171</v>
      </c>
    </row>
    <row r="44" spans="1:19" x14ac:dyDescent="0.25">
      <c r="A44" s="68"/>
      <c r="B44" s="86" t="s">
        <v>218</v>
      </c>
      <c r="C44" s="68"/>
      <c r="D44" s="84"/>
      <c r="E44" s="68"/>
    </row>
    <row r="46" spans="1:19" x14ac:dyDescent="0.25">
      <c r="A46" s="82" t="s">
        <v>225</v>
      </c>
      <c r="B46" s="82"/>
    </row>
    <row r="47" spans="1:19" x14ac:dyDescent="0.25">
      <c r="A47" s="82"/>
      <c r="B47" s="82"/>
    </row>
    <row r="48" spans="1:19" x14ac:dyDescent="0.25">
      <c r="A48" s="82">
        <v>1</v>
      </c>
      <c r="B48" s="82" t="s">
        <v>226</v>
      </c>
    </row>
    <row r="49" spans="1:2" x14ac:dyDescent="0.25">
      <c r="A49" s="82">
        <v>2</v>
      </c>
      <c r="B49" s="82" t="s">
        <v>228</v>
      </c>
    </row>
    <row r="50" spans="1:2" x14ac:dyDescent="0.25">
      <c r="A50" s="82">
        <v>3</v>
      </c>
      <c r="B50" s="82" t="s">
        <v>227</v>
      </c>
    </row>
    <row r="51" spans="1:2" x14ac:dyDescent="0.25">
      <c r="A51" s="82">
        <v>4</v>
      </c>
      <c r="B51" s="82" t="s">
        <v>229</v>
      </c>
    </row>
  </sheetData>
  <mergeCells count="5">
    <mergeCell ref="A9:B9"/>
    <mergeCell ref="A10:B10"/>
    <mergeCell ref="F28:F33"/>
    <mergeCell ref="F17:F21"/>
    <mergeCell ref="F22:F27"/>
  </mergeCells>
  <pageMargins left="0.70866141732283472" right="0.70866141732283472" top="0.78740157480314965" bottom="0.78740157480314965" header="0.31496062992125984" footer="0.31496062992125984"/>
  <pageSetup paperSize="9" scale="54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Spielplan Adult </vt:lpstr>
      <vt:lpstr>Kreuztabelle</vt:lpstr>
      <vt:lpstr>Ergebnisliste Adult</vt:lpstr>
      <vt:lpstr>Spielplan Pro</vt:lpstr>
      <vt:lpstr>Arbeitseinsatz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ti-volley</dc:creator>
  <cp:lastModifiedBy>User</cp:lastModifiedBy>
  <cp:lastPrinted>2017-09-16T13:35:59Z</cp:lastPrinted>
  <dcterms:created xsi:type="dcterms:W3CDTF">2012-09-21T13:16:46Z</dcterms:created>
  <dcterms:modified xsi:type="dcterms:W3CDTF">2017-10-12T12:28:38Z</dcterms:modified>
</cp:coreProperties>
</file>